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241 materiały neurochirurgiczne\"/>
    </mc:Choice>
  </mc:AlternateContent>
  <bookViews>
    <workbookView xWindow="0" yWindow="0" windowWidth="28800" windowHeight="12330" tabRatio="885" activeTab="5"/>
  </bookViews>
  <sheets>
    <sheet name="Informacje ogólne" sheetId="1" r:id="rId1"/>
    <sheet name="część (1)" sheetId="71" r:id="rId2"/>
    <sheet name="część (2)" sheetId="52" r:id="rId3"/>
    <sheet name="część (3)" sheetId="76" r:id="rId4"/>
    <sheet name="część (4)" sheetId="73" r:id="rId5"/>
    <sheet name="część (5)" sheetId="74" r:id="rId6"/>
  </sheets>
  <definedNames>
    <definedName name="_xlnm.Print_Area" localSheetId="1">'część (1)'!$A$1:$H$12</definedName>
    <definedName name="_xlnm.Print_Area" localSheetId="2">'część (2)'!$A$1:$H$14</definedName>
    <definedName name="_xlnm.Print_Area" localSheetId="3">'część (3)'!$A$1:$H$20</definedName>
    <definedName name="_xlnm.Print_Area" localSheetId="4">'część (4)'!$A$1:$H$10</definedName>
    <definedName name="_xlnm.Print_Area" localSheetId="5">'część (5)'!$A$1:$H$14</definedName>
    <definedName name="_xlnm.Print_Area" localSheetId="0">'Informacje ogólne'!$A$1:$D$52</definedName>
  </definedNames>
  <calcPr calcId="162913"/>
</workbook>
</file>

<file path=xl/calcChain.xml><?xml version="1.0" encoding="utf-8"?>
<calcChain xmlns="http://schemas.openxmlformats.org/spreadsheetml/2006/main">
  <c r="B1" i="52" l="1"/>
  <c r="G19" i="76" l="1"/>
  <c r="H19" i="76" s="1"/>
  <c r="H15" i="76"/>
  <c r="H11" i="52" l="1"/>
  <c r="H12" i="52"/>
  <c r="H13" i="52"/>
  <c r="H14" i="52"/>
  <c r="H10" i="52"/>
  <c r="H10" i="76"/>
  <c r="H10" i="74"/>
  <c r="H10" i="73"/>
  <c r="F7" i="76" l="1"/>
  <c r="F7" i="74"/>
  <c r="F7" i="73"/>
  <c r="H11" i="71"/>
  <c r="H12" i="71"/>
  <c r="H10" i="71"/>
  <c r="F7" i="52" l="1"/>
  <c r="F7" i="71" l="1"/>
</calcChain>
</file>

<file path=xl/sharedStrings.xml><?xml version="1.0" encoding="utf-8"?>
<sst xmlns="http://schemas.openxmlformats.org/spreadsheetml/2006/main" count="165" uniqueCount="96">
  <si>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</si>
  <si>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</si>
  <si>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</si>
  <si>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</si>
  <si>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</si>
  <si>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</si>
  <si>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</si>
  <si>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</si>
  <si>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</si>
  <si>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</si>
  <si>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</si>
  <si>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</si>
  <si>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</si>
  <si>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</si>
  <si>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</si>
  <si>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</si>
  <si>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</si>
  <si>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</si>
  <si>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</si>
  <si>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</si>
  <si>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</si>
  <si>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</si>
  <si>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</si>
  <si>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</si>
  <si>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</si>
  <si>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</si>
  <si>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</si>
  <si>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</si>
  <si>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</si>
  <si>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</si>
  <si>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</si>
  <si>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</si>
  <si>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</si>
  <si>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</si>
  <si>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</si>
  <si>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</si>
  <si>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</si>
  <si>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</si>
  <si>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1.</t>
  </si>
  <si>
    <t>2.</t>
  </si>
  <si>
    <t xml:space="preserve">3. </t>
  </si>
  <si>
    <t xml:space="preserve">4. </t>
  </si>
  <si>
    <t>7.</t>
  </si>
  <si>
    <t>8.</t>
  </si>
  <si>
    <r>
      <t xml:space="preserve">Oświadczamy, że wybór niniejszej oferty będzie prowadził do powstania u Zamawiającego obowiązku podatkowego zgodnie z przepisami o podatku od towarów i usług w zakresie*: ………………….........................................................................................….
……………………………………………………………………………………..............................................…………………
</t>
    </r>
    <r>
      <rPr>
        <i/>
        <sz val="9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</si>
  <si>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..........................................................................................................................................................................................................
Nazwa (firma) podwykonawcy: ...............................................................................................................................................................................
</t>
    </r>
    <r>
      <rPr>
        <i/>
        <sz val="9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</si>
  <si>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 xml:space="preserve">Oświadczamy, że oferowane przez nas materiały są dopuszczone do obrotu i używania na terenie Polski zgodnie i na zasadach określonych w ustawie o wyrobach medycznych z dnia 20.05.2010 r. Jednocześnie oświadczamy, że na każdorazowe wezwanie Zamawiającego przedstawimy dokumenty dopuszczające do obrotu i używania na terenie Polski.  </t>
  </si>
  <si>
    <t>Numer części:</t>
  </si>
  <si>
    <t>10.</t>
  </si>
  <si>
    <r>
      <t>Oświadczamy, że jesteśmy małym lub średnim przedsiębiorstwem: TAK/NIE</t>
    </r>
    <r>
      <rPr>
        <sz val="11"/>
        <color rgb="FFFF0000"/>
        <rFont val="Garamond"/>
        <family val="1"/>
        <charset val="238"/>
      </rPr>
      <t xml:space="preserve"> (niepotrzebne skreślić)</t>
    </r>
  </si>
  <si>
    <t>Część 1</t>
  </si>
  <si>
    <t>Część 2</t>
  </si>
  <si>
    <t>Część 3</t>
  </si>
  <si>
    <t>Część 4</t>
  </si>
  <si>
    <t>Część 5</t>
  </si>
  <si>
    <t>szt.</t>
  </si>
  <si>
    <t>J.M.</t>
  </si>
  <si>
    <t>Ilość</t>
  </si>
  <si>
    <t>6.</t>
  </si>
  <si>
    <t>9.</t>
  </si>
  <si>
    <t>DFP.271.241.2018.KK</t>
  </si>
  <si>
    <t xml:space="preserve">Dostawa materiałów neurochirurgicznych oraz dzierżawa aparatu do neurochirurgicznych sond Dopplera. </t>
  </si>
  <si>
    <t>5.</t>
  </si>
  <si>
    <t>Oświadczamy, że zamówienie będziemy wykonywać do czasu wyczerpania kwoty wynagrodzenia umownego, jednak nie dłużej niż przez 18 miesięcy od dnia zawarcia umowy.</t>
  </si>
  <si>
    <t xml:space="preserve">Ilość </t>
  </si>
  <si>
    <t>Opis dzierżawionego aparatu</t>
  </si>
  <si>
    <t xml:space="preserve">
Nazwa i typ: .............................................................
Producent: ........................................................
Kraj produkcji: ................................................................
Rok produkcji: .......................
Klasa wyrobu medycznego: ..................
</t>
  </si>
  <si>
    <t xml:space="preserve">Ruchoma proteza krążka międzykręgowego w odcinku szyjnym
- budowa modularna trójelementowa: płytki graniczne (CoCr) oraz ruchoma we wszystkich kierunkach utwardzona polietylenowa wkładka (UHMWPE)
- wysokość implantu: 4,5mm, 5mm, 6mm, 7mm
- implanty dostepne w szerokościach: 15mm, 17mm, 19mm oraz głębokościach: 13mm, 15mm, 17mm, 19mm
- górna i dolna powierzchnia implantu pokryta piramidalnymi zębami kotwiczącymi implant w blaszkach granicznych trzonów
- zewnętrzne powierzchnie protezy napylone tytanem i pokryte hydroksyapatytem w celu zwiększenia osteointegracji
- potwierdzone klinicznie badania do zastosowań na 2 poziomach
</t>
  </si>
  <si>
    <t>kpl</t>
  </si>
  <si>
    <t>Implant sztywny tytanowy międzywyrostkowy
- przeznaczony do stabilizacji w odcinku piersiowo-lędźwiowym z dostępu tylnego małoinwazyjnego od Th1 do L5 
- materiał tytan
- implant niesterylny
- zakres rozmiarów implantu: wysokość od 8mm do 18mm ze skokiem co 2 mm, długość od 35mm do 39mm i szerokość 21mm
- system składający się z 3 elementów, zaciskany mechanizmem zapadkowym oraz zblokowaniem śrubą
- mocowanie implantu do wyrostków za pomocą tytanowych kolców
- miejsce na przeszczepy w kształcie cylindra
- dostępna wersja standardowa prosta, średnia prosta oraz dodatkowo z odchylonymi o 45stopni dolnymi skrzydłami do zaopatrzenia poziomu L5-S1</t>
  </si>
  <si>
    <t>Klatka międzytrzonowa kręgosłupa szyjnego z dostępu przedniego stabilizowana płytkami tytanowymi
- klatka międzytrzonowa ACIF wykonana z materiału PEEK OPTIMA
- wysokość klatki : 4,5mm, 5mm, 6mm, 7mm, 8mm
- Anatomiczny kształt klatki odtwarzający krzywiznę kręgosłupa szyjnego, łukowata górna powierzchnia klatki
- klatka międzytrzonowa w rozmiarach : 12x14mm, 12x15,5mm, 14x14mm, 14x15,5mm, 14x17mm
- tytanowy znacznik w celu wizualizacji w RTG pozycji implantu
- system mocowania klatki do trzonów kręgu za pomocą 2 płytek tytanowych o min. 2 długościach wyposażonych w system blokowania zabezpieczający przed wysunięciem implantu
- możliwość wypełniania przestrzeni w implancie materiałem kościotwórczym w postaci bloczków dopasowanych do rozmiaru klatki
- klatki dostępne w formie sterylnej w fabrycznych opakowaniach</t>
  </si>
  <si>
    <t>Łącznik - worek - 1 szt.</t>
  </si>
  <si>
    <t>Neurochirurgiczna sonda Dopplera, jednorazowa, sterylna, bagnetowy kształt uchwytu i miniaturowa końcówka zapewniająca wysoki stopień precyzji, nie zasłania pola operacyjnego nawet w mikroskopie, długość końcówki roboczej 105mm, tip 1,5mm</t>
  </si>
  <si>
    <r>
      <rPr>
        <b/>
        <sz val="10"/>
        <color theme="1"/>
        <rFont val="Times New Roman"/>
        <family val="1"/>
        <charset val="238"/>
      </rPr>
      <t>Aparat do obrazowania przepływu krwi w mikro naczyniach o częstotliwości 20 MHz</t>
    </r>
    <r>
      <rPr>
        <sz val="10"/>
        <color theme="1"/>
        <rFont val="Times New Roman"/>
        <family val="1"/>
        <charset val="238"/>
      </rPr>
      <t xml:space="preserve">
Zasilanie bateryjne.
Informacja dźwiękowa przekazywana w czasie rzeczywistym.
Serwis w okresie dzierżawy – w cenie umowy dzierżawy.
Przeglądy techniczne zgodnie z zaleceniami producenta w okresie dzierżawy lub zapewnienie, że przez cały okres dzierżawy urządzenie będzie mieć aktualny przegląd techniczny – w cenie umowy dzierżawy.
Czas reakcji na zgłoszenie awarii w okresie dzierżawy (dotyczy dni roboczych rozumianych jako dni od poniedziałku do piątku, z wyjątkiem świąt i dni ustawowo wolnych od pracy, w godzinach od 8.00 do 15.00) – do 3 dni.
Naprawa sprzętu w lokalizacji użytkownika lub zapewnienie aparatu zastępczego na czas naprawy poza terenem szpitala lub zapewnienie nowego aparatu o parametrach nie gorszych od modelu ujętego w umowie oraz wolnym od wad – do 3 dni (dotyczy dni roboczych).
Wraz z dostawą komplet materiałów dotyczących instalacji urządzenia oraz instrukcji obsługi.
Instrukcja obsługi w języku polskim w formie drukowanej i elektronicznej (pendrive lub płyta CD).
Transport krajowy i zagraniczny wraz z ubezpieczeniem, wszelkie opłaty celne, skarbowe oraz inne opłaty pośrednie po stronie wykonawcy.
Szkolenie dla personelu medycznego i technicznego. Dodatkowe szkolenie dla personelu medycznego, w przypadku wyrażenia takiej potrzeby przez personel medyczny.
Wykonawca wyraża zgodę na oznakowanie aparatu przez Zamawiającego w celach ewidencyjnych na czas obowiązywania umowy. Oznaczenie zostanie całkowicie usunięte przez Zamawiającego przed wydaniem aparatu.
</t>
    </r>
  </si>
  <si>
    <t>Aparat do obrazowania przepływu krwi w mikro naczyniach o częstotliwości 20 MHz, będący przedmiotem dzierżawy</t>
  </si>
  <si>
    <t>*bez kosztu zużycia energii elektrycznej</t>
  </si>
  <si>
    <r>
      <t>Cena brutto</t>
    </r>
    <r>
      <rPr>
        <b/>
        <sz val="10"/>
        <color rgb="FFFF0000"/>
        <rFont val="Garamond"/>
        <family val="1"/>
        <charset val="238"/>
      </rPr>
      <t>*</t>
    </r>
    <r>
      <rPr>
        <b/>
        <sz val="10"/>
        <rFont val="Garamond"/>
        <family val="1"/>
        <charset val="238"/>
      </rPr>
      <t>:</t>
    </r>
  </si>
  <si>
    <t>Zastawka do operacyjnego leczenia wodogłowia typu DualSwitch - membranowa, do zabiałczonego płynu z cisnieniem otwarcia w pozycji poziomej 5, 10 lub 13 cm H2O ze zintergrowanym mechanizmem antysyfonowym o ciśnieniach otwarcia w pozycji pionowej 30, 40 lub 50 cm H2O do wyboru przez Zamawiającego.
Wszystkie powyżej wymienione posiadają nakładkę antyzałamaniową na drenie dokomorowym, 25 cm dren dokomorowy z prowadnicą, zbiornik pompujący z drenem 60 cm i zastawkę ze zintegrowanym zaworem antysyfonowym z drenem dootrzewnowym 90 cm. Zastawka wykonana z tytanu.</t>
  </si>
  <si>
    <t xml:space="preserve">Stabilizacja sztywna międzywyrostkowa płytą. 
Wymagane cechy:
- płyta dwuelementowa w przynajmniej dwóch rozmiarach zespalająca wyrostki kolczyste, stosowana jako komplementarna stabilizacja do jednopoziomowej stabilizacji międzytrzonowej w technice PLIF lub TLIF;
- mocowanie do wyrostków kolczystych przy pomocy kolców na wewnętrznych powierzchniach płyty;
- możliwa implantacja płyty z zachowaniem więzadła kolczystego;
- w zestawie narzędzia do kompresji elementów płyty w celu osadzenia w wyrostkach kolczystych;
- materiał -  tytan
</t>
  </si>
  <si>
    <t>Opis: dzierżawa aparatu do neurochirurgicznych sond Dopplera</t>
  </si>
  <si>
    <t>Płaski dren silikonowy do drenażu krwiaków mózgu, szerokość 10mm, perforacja długości 20cm, długość 80cm</t>
  </si>
  <si>
    <t>Płaski dren silikonowy do drenażu krwiaków mózgu, szerokość 7mm, perforacja długości 20cm, długość 80cm</t>
  </si>
  <si>
    <t>Płaski dren silikonowy do drenażu krwiaków mózgu, szerokość 4mm, perforacja długości 15cm, długość 85cm</t>
  </si>
  <si>
    <t>Worek 700ml z odpływem, z plastikowym zatrzaskiem - 1 szt.</t>
  </si>
  <si>
    <r>
      <t>1</t>
    </r>
    <r>
      <rPr>
        <sz val="11"/>
        <color rgb="FFFF0000"/>
        <rFont val="Garamond"/>
        <family val="1"/>
        <charset val="238"/>
      </rPr>
      <t>*</t>
    </r>
  </si>
  <si>
    <r>
      <rPr>
        <sz val="9"/>
        <color rgb="FFFF0000"/>
        <rFont val="Garamond"/>
        <family val="1"/>
        <charset val="238"/>
      </rPr>
      <t>*</t>
    </r>
    <r>
      <rPr>
        <sz val="9"/>
        <rFont val="Garamond"/>
        <family val="1"/>
        <charset val="238"/>
      </rPr>
      <t>Wymagania dotyczące oferowanych materiałów:
1. Zamawiający w ramach realizacji przedmiotu zamówienia wymaga udostępnienia instrumentarium niezbędnego do zastosowania zaoferowanych materiałów. 
2. Elementy instrumentarium, które ulegną uszkodzeniu lub zużyciu będą podlegały wymianie w terminie 2 dni roboczych. Ewentualny koszt udostępnienia instrumentarium i wymiany jego elementów musi być ujęty w cenie oferowanych materiałów (nie może stanowić dodatkowej pozycji cenowej w Formularzu oferty, ani w Arkuszu cenowym). Przez instrumentarium należy rozumieć wszystkie narzędzia, przyrządy, urządzenia, itp. niezbędne do użycia oferowanych wyrobów zgodnie z ich przeznaczeniem. 
2. Wykonawca zobowiązany będzie do przeprowadzania przeglądów technicznych i serwisowania instrumentarium w zakresie zgodnym z wymogami wytwórcy oraz przeprowadzenia inwentaryzacji stanu magazynu w komisie/depozycie minimum 1 raz na 12 miesięcy przez przedstawiciela Wykonawcy w obecności i po zatwierdzeniu przez upoważnionego pracownika Zamawiającego. Ewentualny koszt serwisu eksploatacyjnego i inwentaryzacji musi być ujęty w cenie oferowanych wyrobów (nie może stanowić dodatkowej pozycji cenowej w Formularzu oferty, ani w Arkuszu cenowym).</t>
    </r>
    <r>
      <rPr>
        <sz val="11"/>
        <rFont val="Garamond"/>
        <family val="1"/>
        <charset val="238"/>
      </rPr>
      <t xml:space="preserve">
</t>
    </r>
  </si>
  <si>
    <r>
      <t>3</t>
    </r>
    <r>
      <rPr>
        <sz val="11"/>
        <color rgb="FFFF0000"/>
        <rFont val="Garamond"/>
        <family val="1"/>
        <charset val="238"/>
      </rPr>
      <t>*</t>
    </r>
  </si>
  <si>
    <r>
      <t>2</t>
    </r>
    <r>
      <rPr>
        <sz val="11"/>
        <color rgb="FFFF0000"/>
        <rFont val="Garamond"/>
        <family val="1"/>
        <charset val="238"/>
      </rPr>
      <t>*</t>
    </r>
  </si>
  <si>
    <r>
      <rPr>
        <sz val="9"/>
        <color rgb="FFFF0000"/>
        <rFont val="Garamond"/>
        <family val="1"/>
        <charset val="238"/>
      </rPr>
      <t>*</t>
    </r>
    <r>
      <rPr>
        <sz val="9"/>
        <rFont val="Garamond"/>
        <family val="1"/>
        <charset val="238"/>
      </rPr>
      <t>Wymagania dotyczące oferowanych materiałów:
1. Zamawiający w ramach realizacji przedmiotu zamówienia wymaga udostępnienia instrumentarium niezbędnego do zastosowania zaoferowanych materiałów. 
2. Elementy instrumentarium, które ulegną uszkodzeniu lub zużyciu będą podlegały wymianie w terminie 2 dni roboczych. Ewentualny koszt udostępnienia instrumentarium i wymiany jego elementów musi być ujęty w cenie oferowanych materiałów (nie może stanowić dodatkowej pozycji cenowej w Formularzu oferty, ani w Arkuszu cenowym). Przez instrumentarium należy rozumieć wszystkie narzędzia, przyrządy, urządzenia, itp. niezbędne do użycia oferowanych wyrobów zgodnie z ich przeznaczeniem. 
2. Wykonawca zobowiązany będzie do przeprowadzania przeglądów technicznych i serwisowania instrumentarium w zakresie zgodnym z wymogami wytwórcy oraz przeprowadzenia inwentaryzacji stanu magazynu w komisie/depozycie minimum 1 raz na 12 miesięcy przez przedstawiciela Wykonawcy w obecności i po zatwierdzeniu przez upoważnionego pracownika Zamawiającego. Ewentualny koszt serwisu eksploatacyjnego i inwentaryzacji musi być ujęty w cenie oferowanych wyrobów (nie może stanowić dodatkowej pozycji cenowej w Formularzu oferty, ani w Arkuszu cenowym).</t>
    </r>
  </si>
  <si>
    <t>Założony czas pracy aparatu (1 szt.) w godzinach [h] przez 1 m-c</t>
  </si>
  <si>
    <t>Przyjęty koszt zużycia energii (baterii) na 1 m-c[zł]</t>
  </si>
  <si>
    <t>Moc oferowanego aparatu (1 szt.) w watach [W]</t>
  </si>
  <si>
    <t>Koszt zużycia energii elektrycznej przez 1 aparat przez 1 m-c</t>
  </si>
  <si>
    <t>Koszt zużycia energii elektrycznej przez 1 aparat przez 18 
m-cy</t>
  </si>
  <si>
    <t>Czynsz dzierżawny brutto za 1 miesiąc za 1 aparat</t>
  </si>
  <si>
    <t>Czynsz dzierżawny brutto za 18 miesięcy za 1 aparat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</si>
</sst>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.00\ &quot;zł&quot;"/>
  </numFmts>
  <fonts count="2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9"/>
      <name val="Garamond"/>
      <family val="1"/>
      <charset val="238"/>
    </font>
    <font>
      <sz val="11"/>
      <color rgb="FFFF0000"/>
      <name val="Garamond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Garamond"/>
      <family val="1"/>
      <charset val="238"/>
    </font>
    <font>
      <i/>
      <sz val="8"/>
      <color rgb="FFFF0000"/>
      <name val="Garamond"/>
      <family val="1"/>
      <charset val="238"/>
    </font>
    <font>
      <sz val="9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9"/>
      <color rgb="FFFF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  <xf numFmtId="0" fontId="7" fillId="0" borderId="0"/>
    <xf numFmtId="43" fontId="2" fillId="0" borderId="0" applyFont="0" applyFill="0" applyBorder="0" applyAlignment="0" applyProtection="0"/>
  </cellStyleXfs>
  <cellXfs count="185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4" fontId="5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0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5" fontId="5" fillId="0" borderId="0" xfId="0" applyNumberFormat="1" applyFont="1" applyFill="1" applyAlignment="1" applyProtection="1">
      <alignment horizontal="left" vertical="top" wrapText="1"/>
      <protection locked="0"/>
    </xf>
    <xf numFmtId="165" fontId="5" fillId="0" borderId="0" xfId="0" applyNumberFormat="1" applyFont="1" applyFill="1" applyBorder="1" applyAlignment="1" applyProtection="1">
      <alignment horizontal="left" vertical="top" wrapText="1"/>
      <protection locked="0"/>
    </xf>
    <xf numFmtId="165" fontId="5" fillId="2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3" fontId="11" fillId="0" borderId="1" xfId="15" applyNumberFormat="1" applyFont="1" applyFill="1" applyBorder="1" applyAlignment="1">
      <alignment horizontal="center" vertical="center" wrapText="1"/>
    </xf>
    <xf numFmtId="0" fontId="12" fillId="0" borderId="1" xfId="15" applyFont="1" applyFill="1" applyBorder="1" applyAlignment="1" applyProtection="1">
      <alignment horizontal="center" vertical="center" wrapText="1"/>
      <protection locked="0"/>
    </xf>
    <xf numFmtId="0" fontId="12" fillId="0" borderId="1" xfId="13" applyFont="1" applyFill="1" applyBorder="1" applyAlignment="1">
      <alignment horizontal="left" vertical="center" wrapText="1"/>
    </xf>
    <xf numFmtId="0" fontId="12" fillId="0" borderId="1" xfId="15" applyFont="1" applyFill="1" applyBorder="1" applyAlignment="1">
      <alignment horizontal="left" vertical="center" wrapText="1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top" wrapText="1"/>
      <protection locked="0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left" vertical="top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165" fontId="15" fillId="0" borderId="0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1" fontId="15" fillId="0" borderId="0" xfId="0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left" vertical="top" wrapText="1"/>
      <protection locked="0"/>
    </xf>
    <xf numFmtId="1" fontId="15" fillId="2" borderId="0" xfId="0" applyNumberFormat="1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44" fontId="15" fillId="2" borderId="5" xfId="0" applyNumberFormat="1" applyFont="1" applyFill="1" applyBorder="1" applyAlignment="1" applyProtection="1">
      <alignment horizontal="left" vertical="top" wrapText="1"/>
      <protection locked="0"/>
    </xf>
    <xf numFmtId="165" fontId="15" fillId="2" borderId="0" xfId="0" applyNumberFormat="1" applyFont="1" applyFill="1" applyAlignment="1" applyProtection="1">
      <alignment horizontal="left" vertical="top" wrapText="1"/>
      <protection locked="0"/>
    </xf>
    <xf numFmtId="0" fontId="15" fillId="2" borderId="0" xfId="0" applyFont="1" applyFill="1" applyAlignment="1" applyProtection="1">
      <alignment horizontal="left" vertical="top" wrapText="1"/>
      <protection locked="0"/>
    </xf>
    <xf numFmtId="1" fontId="15" fillId="2" borderId="0" xfId="0" applyNumberFormat="1" applyFont="1" applyFill="1" applyAlignment="1" applyProtection="1">
      <alignment horizontal="left" vertical="top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6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15" applyFont="1" applyFill="1" applyBorder="1" applyAlignment="1">
      <alignment horizontal="left" vertical="center" wrapText="1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3" fontId="18" fillId="0" borderId="1" xfId="15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65" fontId="1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15" fillId="0" borderId="0" xfId="0" applyNumberFormat="1" applyFont="1" applyFill="1" applyAlignment="1" applyProtection="1">
      <alignment horizontal="left" vertical="top" wrapText="1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165" fontId="15" fillId="0" borderId="0" xfId="0" applyNumberFormat="1" applyFont="1" applyFill="1" applyAlignment="1" applyProtection="1">
      <alignment horizontal="left" vertical="top" wrapText="1"/>
      <protection locked="0"/>
    </xf>
    <xf numFmtId="0" fontId="19" fillId="0" borderId="4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Fill="1" applyBorder="1" applyAlignment="1" applyProtection="1">
      <alignment horizontal="left" vertical="top" wrapText="1"/>
      <protection locked="0"/>
    </xf>
    <xf numFmtId="164" fontId="20" fillId="0" borderId="4" xfId="17" applyNumberFormat="1" applyFont="1" applyFill="1" applyBorder="1" applyAlignment="1" applyProtection="1">
      <alignment horizontal="left" vertical="top" wrapText="1"/>
      <protection locked="0"/>
    </xf>
    <xf numFmtId="0" fontId="21" fillId="0" borderId="5" xfId="0" applyFont="1" applyFill="1" applyBorder="1" applyAlignment="1" applyProtection="1">
      <alignment horizontal="left" vertical="top" wrapText="1"/>
      <protection locked="0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vertical="top" wrapText="1"/>
    </xf>
    <xf numFmtId="0" fontId="22" fillId="0" borderId="0" xfId="0" applyFont="1" applyFill="1" applyAlignment="1" applyProtection="1">
      <alignment horizontal="left" vertical="top" wrapText="1"/>
      <protection locked="0"/>
    </xf>
    <xf numFmtId="3" fontId="22" fillId="0" borderId="0" xfId="0" applyNumberFormat="1" applyFont="1" applyFill="1" applyAlignment="1" applyProtection="1">
      <alignment horizontal="left" vertical="top" wrapText="1"/>
      <protection locked="0"/>
    </xf>
    <xf numFmtId="0" fontId="22" fillId="3" borderId="0" xfId="0" applyFont="1" applyFill="1" applyAlignment="1" applyProtection="1">
      <alignment horizontal="left" vertical="top" wrapText="1"/>
      <protection locked="0"/>
    </xf>
    <xf numFmtId="0" fontId="19" fillId="3" borderId="4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49" fontId="22" fillId="3" borderId="4" xfId="0" applyNumberFormat="1" applyFont="1" applyFill="1" applyBorder="1" applyAlignment="1" applyProtection="1">
      <alignment horizontal="left" vertical="top" wrapText="1"/>
      <protection locked="0"/>
    </xf>
    <xf numFmtId="44" fontId="22" fillId="3" borderId="4" xfId="0" applyNumberFormat="1" applyFont="1" applyFill="1" applyBorder="1" applyAlignment="1" applyProtection="1">
      <alignment horizontal="left" vertical="top" wrapText="1"/>
      <protection locked="0"/>
    </xf>
    <xf numFmtId="44" fontId="22" fillId="3" borderId="1" xfId="0" applyNumberFormat="1" applyFont="1" applyFill="1" applyBorder="1" applyAlignment="1" applyProtection="1">
      <alignment horizontal="left" vertical="top" wrapText="1"/>
      <protection locked="0"/>
    </xf>
    <xf numFmtId="165" fontId="24" fillId="2" borderId="0" xfId="0" applyNumberFormat="1" applyFont="1" applyFill="1" applyAlignment="1" applyProtection="1">
      <alignment horizontal="left" vertical="top" wrapText="1"/>
      <protection locked="0"/>
    </xf>
    <xf numFmtId="44" fontId="22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1" xfId="15" applyFont="1" applyFill="1" applyBorder="1" applyAlignment="1">
      <alignment horizontal="left" vertical="center" wrapText="1"/>
    </xf>
    <xf numFmtId="0" fontId="5" fillId="0" borderId="1" xfId="15" applyFont="1" applyFill="1" applyBorder="1" applyAlignment="1" applyProtection="1">
      <alignment horizontal="center" vertical="center" wrapText="1"/>
      <protection locked="0"/>
    </xf>
    <xf numFmtId="3" fontId="26" fillId="0" borderId="1" xfId="15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justify" vertical="top" wrapText="1"/>
      <protection locked="0"/>
    </xf>
    <xf numFmtId="165" fontId="5" fillId="0" borderId="4" xfId="11" applyNumberFormat="1" applyFont="1" applyFill="1" applyBorder="1" applyAlignment="1" applyProtection="1">
      <alignment horizontal="left" vertical="center" wrapText="1"/>
      <protection locked="0"/>
    </xf>
    <xf numFmtId="165" fontId="5" fillId="0" borderId="5" xfId="1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3" fontId="6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top" wrapText="1"/>
    </xf>
    <xf numFmtId="165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165" fontId="5" fillId="0" borderId="3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25" fillId="0" borderId="0" xfId="0" applyFont="1" applyFill="1" applyAlignment="1" applyProtection="1">
      <alignment horizontal="left" vertical="top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3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horizontal="left" vertical="top" wrapText="1"/>
    </xf>
    <xf numFmtId="44" fontId="21" fillId="0" borderId="9" xfId="0" applyNumberFormat="1" applyFont="1" applyFill="1" applyBorder="1" applyAlignment="1" applyProtection="1">
      <alignment horizontal="left" vertical="top" wrapText="1"/>
      <protection locked="0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>
      <alignment horizontal="left" vertical="top" wrapText="1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49" fontId="21" fillId="0" borderId="9" xfId="0" quotePrefix="1" applyNumberFormat="1" applyFont="1" applyFill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 vertical="top" wrapText="1"/>
    </xf>
    <xf numFmtId="164" fontId="21" fillId="0" borderId="1" xfId="17" applyNumberFormat="1" applyFont="1" applyFill="1" applyBorder="1" applyAlignment="1" applyProtection="1">
      <alignment horizontal="left" vertical="top" wrapText="1"/>
      <protection locked="0"/>
    </xf>
    <xf numFmtId="0" fontId="22" fillId="0" borderId="1" xfId="0" applyFont="1" applyFill="1" applyBorder="1" applyAlignment="1" applyProtection="1">
      <alignment horizontal="left" vertical="top" wrapText="1"/>
      <protection locked="0"/>
    </xf>
  </cellXfs>
  <cellStyles count="18">
    <cellStyle name="Dziesiętny" xfId="1" builtinId="3"/>
    <cellStyle name="Dziesiętny 2" xfId="2"/>
    <cellStyle name="Dziesiętny 3" xfId="3"/>
    <cellStyle name="Dziesiętny 3 2" xfId="17"/>
    <cellStyle name="Normalny" xfId="0" builtinId="0"/>
    <cellStyle name="Normalny 10" xfId="13"/>
    <cellStyle name="Normalny 12" xfId="16"/>
    <cellStyle name="Normalny 2" xfId="4"/>
    <cellStyle name="Normalny 2 2" xfId="5"/>
    <cellStyle name="Normalny 2 2 2" xfId="14"/>
    <cellStyle name="Normalny 3" xfId="6"/>
    <cellStyle name="Normalny 4" xfId="7"/>
    <cellStyle name="Normalny 5" xfId="15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3"/>
  <sheetViews>
    <sheetView showGridLines="0" topLeftCell="A32" zoomScaleNormal="100" zoomScaleSheetLayoutView="100" zoomScalePageLayoutView="115" workbookViewId="0">
      <selection activeCell="C6" sqref="C6:D6"/>
    </sheetView>
  </sheetViews>
  <sheetFormatPr defaultColWidth="9.140625" defaultRowHeight="15" x14ac:dyDescent="0.2"/>
  <cols>
    <col min="1" max="1" width="4.1406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35</v>
      </c>
    </row>
    <row r="2" spans="2:6" ht="18" customHeight="1" x14ac:dyDescent="0.2">
      <c r="B2" s="3"/>
      <c r="C2" s="3" t="s">
        <v>30</v>
      </c>
      <c r="D2" s="3"/>
    </row>
    <row r="3" spans="2:6" ht="18" customHeight="1" x14ac:dyDescent="0.2"/>
    <row r="4" spans="2:6" ht="18" customHeight="1" x14ac:dyDescent="0.2">
      <c r="B4" s="1" t="s">
        <v>21</v>
      </c>
      <c r="C4" s="1" t="s">
        <v>60</v>
      </c>
      <c r="E4" s="5"/>
    </row>
    <row r="5" spans="2:6" ht="6" customHeight="1" x14ac:dyDescent="0.2">
      <c r="E5" s="5"/>
    </row>
    <row r="6" spans="2:6" ht="37.5" customHeight="1" x14ac:dyDescent="0.2">
      <c r="B6" s="1" t="s">
        <v>20</v>
      </c>
      <c r="C6" s="147" t="s">
        <v>61</v>
      </c>
      <c r="D6" s="147"/>
      <c r="E6" s="6"/>
      <c r="F6" s="7"/>
    </row>
    <row r="7" spans="2:6" ht="14.25" customHeight="1" x14ac:dyDescent="0.2"/>
    <row r="8" spans="2:6" ht="14.25" customHeight="1" x14ac:dyDescent="0.2">
      <c r="B8" s="8" t="s">
        <v>17</v>
      </c>
      <c r="C8" s="150"/>
      <c r="D8" s="151"/>
      <c r="E8" s="5"/>
    </row>
    <row r="9" spans="2:6" ht="31.5" customHeight="1" x14ac:dyDescent="0.2">
      <c r="B9" s="8" t="s">
        <v>22</v>
      </c>
      <c r="C9" s="152"/>
      <c r="D9" s="153"/>
      <c r="E9" s="5"/>
    </row>
    <row r="10" spans="2:6" ht="18" customHeight="1" x14ac:dyDescent="0.2">
      <c r="B10" s="8" t="s">
        <v>16</v>
      </c>
      <c r="C10" s="148"/>
      <c r="D10" s="149"/>
      <c r="E10" s="5"/>
    </row>
    <row r="11" spans="2:6" ht="18" customHeight="1" x14ac:dyDescent="0.2">
      <c r="B11" s="8" t="s">
        <v>24</v>
      </c>
      <c r="C11" s="148"/>
      <c r="D11" s="149"/>
      <c r="E11" s="5"/>
    </row>
    <row r="12" spans="2:6" ht="18" customHeight="1" x14ac:dyDescent="0.2">
      <c r="B12" s="8" t="s">
        <v>25</v>
      </c>
      <c r="C12" s="148"/>
      <c r="D12" s="149"/>
      <c r="E12" s="5"/>
    </row>
    <row r="13" spans="2:6" ht="18" customHeight="1" x14ac:dyDescent="0.2">
      <c r="B13" s="8" t="s">
        <v>26</v>
      </c>
      <c r="C13" s="148"/>
      <c r="D13" s="149"/>
      <c r="E13" s="5"/>
    </row>
    <row r="14" spans="2:6" ht="18" customHeight="1" x14ac:dyDescent="0.2">
      <c r="B14" s="8" t="s">
        <v>27</v>
      </c>
      <c r="C14" s="148"/>
      <c r="D14" s="149"/>
      <c r="E14" s="5"/>
    </row>
    <row r="15" spans="2:6" ht="18" customHeight="1" x14ac:dyDescent="0.2">
      <c r="B15" s="8" t="s">
        <v>28</v>
      </c>
      <c r="C15" s="148"/>
      <c r="D15" s="149"/>
      <c r="E15" s="5"/>
    </row>
    <row r="16" spans="2:6" ht="18" customHeight="1" x14ac:dyDescent="0.2">
      <c r="B16" s="8" t="s">
        <v>29</v>
      </c>
      <c r="C16" s="148"/>
      <c r="D16" s="149"/>
      <c r="E16" s="5"/>
    </row>
    <row r="17" spans="1:6" ht="18" customHeight="1" x14ac:dyDescent="0.2">
      <c r="C17" s="5"/>
      <c r="D17" s="9"/>
      <c r="E17" s="5"/>
    </row>
    <row r="18" spans="1:6" ht="18" customHeight="1" x14ac:dyDescent="0.2">
      <c r="B18" s="158" t="s">
        <v>23</v>
      </c>
      <c r="C18" s="159"/>
      <c r="D18" s="10"/>
      <c r="E18" s="7"/>
    </row>
    <row r="19" spans="1:6" ht="6.75" customHeight="1" thickBot="1" x14ac:dyDescent="0.25">
      <c r="C19" s="7"/>
      <c r="D19" s="10"/>
      <c r="E19" s="7"/>
    </row>
    <row r="20" spans="1:6" ht="18" customHeight="1" thickBot="1" x14ac:dyDescent="0.25">
      <c r="B20" s="63" t="s">
        <v>47</v>
      </c>
      <c r="C20" s="154" t="s">
        <v>0</v>
      </c>
      <c r="D20" s="155"/>
    </row>
    <row r="21" spans="1:6" ht="18" customHeight="1" x14ac:dyDescent="0.2">
      <c r="A21" s="11"/>
      <c r="B21" s="69" t="s">
        <v>50</v>
      </c>
      <c r="C21" s="156"/>
      <c r="D21" s="157"/>
    </row>
    <row r="22" spans="1:6" ht="18" customHeight="1" x14ac:dyDescent="0.2">
      <c r="A22" s="11"/>
      <c r="B22" s="69" t="s">
        <v>51</v>
      </c>
      <c r="C22" s="156"/>
      <c r="D22" s="157"/>
    </row>
    <row r="23" spans="1:6" s="66" customFormat="1" ht="18" customHeight="1" x14ac:dyDescent="0.2">
      <c r="A23" s="11"/>
      <c r="B23" s="69" t="s">
        <v>52</v>
      </c>
      <c r="C23" s="145"/>
      <c r="D23" s="146"/>
    </row>
    <row r="24" spans="1:6" s="66" customFormat="1" ht="18" customHeight="1" x14ac:dyDescent="0.2">
      <c r="A24" s="11"/>
      <c r="B24" s="69" t="s">
        <v>53</v>
      </c>
      <c r="C24" s="145"/>
      <c r="D24" s="146"/>
    </row>
    <row r="25" spans="1:6" s="66" customFormat="1" ht="18" customHeight="1" x14ac:dyDescent="0.2">
      <c r="A25" s="11"/>
      <c r="B25" s="69" t="s">
        <v>54</v>
      </c>
      <c r="C25" s="145"/>
      <c r="D25" s="146"/>
    </row>
    <row r="26" spans="1:6" s="66" customFormat="1" ht="18" customHeight="1" x14ac:dyDescent="0.2">
      <c r="A26" s="11"/>
      <c r="B26" s="68"/>
      <c r="C26" s="53"/>
      <c r="D26" s="54"/>
    </row>
    <row r="27" spans="1:6" s="66" customFormat="1" ht="72.599999999999994" customHeight="1" x14ac:dyDescent="0.2">
      <c r="A27" s="11" t="s">
        <v>38</v>
      </c>
      <c r="B27" s="143" t="s">
        <v>44</v>
      </c>
      <c r="C27" s="143"/>
      <c r="D27" s="143"/>
    </row>
    <row r="28" spans="1:6" s="66" customFormat="1" ht="21" customHeight="1" x14ac:dyDescent="0.2">
      <c r="A28" s="66" t="s">
        <v>39</v>
      </c>
      <c r="B28" s="159" t="s">
        <v>19</v>
      </c>
      <c r="C28" s="159"/>
      <c r="D28" s="159"/>
      <c r="E28" s="12"/>
    </row>
    <row r="29" spans="1:6" s="66" customFormat="1" ht="33" customHeight="1" x14ac:dyDescent="0.2">
      <c r="A29" s="66" t="s">
        <v>40</v>
      </c>
      <c r="B29" s="167" t="s">
        <v>63</v>
      </c>
      <c r="C29" s="167"/>
      <c r="D29" s="167"/>
      <c r="E29" s="13"/>
      <c r="F29" s="67"/>
    </row>
    <row r="30" spans="1:6" s="14" customFormat="1" ht="54" customHeight="1" x14ac:dyDescent="0.2">
      <c r="A30" s="66" t="s">
        <v>41</v>
      </c>
      <c r="B30" s="140" t="s">
        <v>46</v>
      </c>
      <c r="C30" s="140"/>
      <c r="D30" s="140"/>
      <c r="E30" s="15"/>
    </row>
    <row r="31" spans="1:6" s="81" customFormat="1" ht="40.5" customHeight="1" x14ac:dyDescent="0.2">
      <c r="A31" s="81" t="s">
        <v>62</v>
      </c>
      <c r="B31" s="140" t="s">
        <v>12</v>
      </c>
      <c r="C31" s="140"/>
      <c r="D31" s="140"/>
      <c r="E31" s="12"/>
      <c r="F31" s="82"/>
    </row>
    <row r="32" spans="1:6" ht="27.75" customHeight="1" x14ac:dyDescent="0.2">
      <c r="A32" s="46" t="s">
        <v>58</v>
      </c>
      <c r="B32" s="141" t="s">
        <v>14</v>
      </c>
      <c r="C32" s="142"/>
      <c r="D32" s="142"/>
      <c r="E32" s="12"/>
      <c r="F32" s="7"/>
    </row>
    <row r="33" spans="1:6" ht="39.75" customHeight="1" x14ac:dyDescent="0.2">
      <c r="A33" s="46" t="s">
        <v>42</v>
      </c>
      <c r="B33" s="140" t="s">
        <v>15</v>
      </c>
      <c r="C33" s="144"/>
      <c r="D33" s="144"/>
      <c r="E33" s="12"/>
      <c r="F33" s="7"/>
    </row>
    <row r="34" spans="1:6" ht="90.6" customHeight="1" x14ac:dyDescent="0.2">
      <c r="A34" s="46" t="s">
        <v>43</v>
      </c>
      <c r="B34" s="140" t="s">
        <v>45</v>
      </c>
      <c r="C34" s="168"/>
      <c r="D34" s="168"/>
      <c r="E34" s="12"/>
      <c r="F34" s="7"/>
    </row>
    <row r="35" spans="1:6" s="64" customFormat="1" ht="28.5" customHeight="1" x14ac:dyDescent="0.2">
      <c r="A35" s="64" t="s">
        <v>59</v>
      </c>
      <c r="B35" s="158" t="s">
        <v>49</v>
      </c>
      <c r="C35" s="158"/>
      <c r="D35" s="158"/>
      <c r="E35" s="12"/>
      <c r="F35" s="65"/>
    </row>
    <row r="36" spans="1:6" ht="18" customHeight="1" x14ac:dyDescent="0.2">
      <c r="A36" s="46" t="s">
        <v>48</v>
      </c>
      <c r="B36" s="6" t="s">
        <v>1</v>
      </c>
      <c r="C36" s="7"/>
      <c r="D36" s="1"/>
      <c r="E36" s="16"/>
    </row>
    <row r="37" spans="1:6" ht="18" customHeight="1" x14ac:dyDescent="0.2">
      <c r="B37" s="162" t="s">
        <v>10</v>
      </c>
      <c r="C37" s="166"/>
      <c r="D37" s="163"/>
      <c r="E37" s="16"/>
    </row>
    <row r="38" spans="1:6" ht="18" customHeight="1" x14ac:dyDescent="0.2">
      <c r="B38" s="162" t="s">
        <v>2</v>
      </c>
      <c r="C38" s="163"/>
      <c r="D38" s="8"/>
      <c r="E38" s="16"/>
    </row>
    <row r="39" spans="1:6" ht="18" customHeight="1" x14ac:dyDescent="0.2">
      <c r="B39" s="164"/>
      <c r="C39" s="165"/>
      <c r="D39" s="8"/>
      <c r="E39" s="16"/>
    </row>
    <row r="40" spans="1:6" ht="18" customHeight="1" x14ac:dyDescent="0.2">
      <c r="B40" s="164"/>
      <c r="C40" s="165"/>
      <c r="D40" s="8"/>
      <c r="E40" s="16"/>
    </row>
    <row r="41" spans="1:6" ht="18" customHeight="1" x14ac:dyDescent="0.2">
      <c r="B41" s="164"/>
      <c r="C41" s="165"/>
      <c r="D41" s="8"/>
      <c r="E41" s="16"/>
    </row>
    <row r="42" spans="1:6" ht="15" customHeight="1" x14ac:dyDescent="0.2">
      <c r="B42" s="19" t="s">
        <v>4</v>
      </c>
      <c r="C42" s="19"/>
      <c r="D42" s="17"/>
      <c r="E42" s="16"/>
    </row>
    <row r="43" spans="1:6" ht="18" customHeight="1" x14ac:dyDescent="0.2">
      <c r="B43" s="162" t="s">
        <v>11</v>
      </c>
      <c r="C43" s="166"/>
      <c r="D43" s="163"/>
      <c r="E43" s="16"/>
    </row>
    <row r="44" spans="1:6" ht="18" customHeight="1" x14ac:dyDescent="0.2">
      <c r="B44" s="20" t="s">
        <v>2</v>
      </c>
      <c r="C44" s="18" t="s">
        <v>3</v>
      </c>
      <c r="D44" s="21" t="s">
        <v>5</v>
      </c>
      <c r="E44" s="16"/>
    </row>
    <row r="45" spans="1:6" ht="18" customHeight="1" x14ac:dyDescent="0.2">
      <c r="B45" s="22"/>
      <c r="C45" s="18"/>
      <c r="D45" s="23"/>
      <c r="E45" s="16"/>
    </row>
    <row r="46" spans="1:6" ht="18" customHeight="1" x14ac:dyDescent="0.2">
      <c r="B46" s="22"/>
      <c r="C46" s="18"/>
      <c r="D46" s="23"/>
      <c r="E46" s="16"/>
    </row>
    <row r="47" spans="1:6" ht="18" customHeight="1" x14ac:dyDescent="0.2">
      <c r="B47" s="19"/>
      <c r="C47" s="19"/>
      <c r="D47" s="17"/>
      <c r="E47" s="16"/>
    </row>
    <row r="48" spans="1:6" ht="18" customHeight="1" x14ac:dyDescent="0.2">
      <c r="B48" s="162" t="s">
        <v>13</v>
      </c>
      <c r="C48" s="166"/>
      <c r="D48" s="163"/>
      <c r="E48" s="16"/>
    </row>
    <row r="49" spans="2:4" ht="18" customHeight="1" x14ac:dyDescent="0.2">
      <c r="B49" s="161" t="s">
        <v>6</v>
      </c>
      <c r="C49" s="161"/>
      <c r="D49" s="8"/>
    </row>
    <row r="50" spans="2:4" ht="18" customHeight="1" x14ac:dyDescent="0.2">
      <c r="B50" s="151"/>
      <c r="C50" s="151"/>
      <c r="D50" s="8"/>
    </row>
    <row r="51" spans="2:4" ht="18" customHeight="1" x14ac:dyDescent="0.2"/>
    <row r="52" spans="2:4" ht="18" customHeight="1" x14ac:dyDescent="0.2">
      <c r="B52" s="160"/>
      <c r="C52" s="160"/>
      <c r="D52" s="160"/>
    </row>
    <row r="53" spans="2:4" ht="18" customHeight="1" x14ac:dyDescent="0.2">
      <c r="D53" s="1"/>
    </row>
  </sheetData>
  <mergeCells count="36">
    <mergeCell ref="C25:D25"/>
    <mergeCell ref="B52:D52"/>
    <mergeCell ref="C22:D22"/>
    <mergeCell ref="B50:C50"/>
    <mergeCell ref="B49:C49"/>
    <mergeCell ref="B38:C38"/>
    <mergeCell ref="B39:C39"/>
    <mergeCell ref="B41:C41"/>
    <mergeCell ref="B48:D48"/>
    <mergeCell ref="B43:D43"/>
    <mergeCell ref="B40:C40"/>
    <mergeCell ref="B37:D37"/>
    <mergeCell ref="B29:D29"/>
    <mergeCell ref="B34:D34"/>
    <mergeCell ref="B35:D35"/>
    <mergeCell ref="B28:D28"/>
    <mergeCell ref="C23:D23"/>
    <mergeCell ref="C24:D24"/>
    <mergeCell ref="C6:D6"/>
    <mergeCell ref="C11:D11"/>
    <mergeCell ref="C8:D8"/>
    <mergeCell ref="C9:D9"/>
    <mergeCell ref="C10:D10"/>
    <mergeCell ref="C12:D12"/>
    <mergeCell ref="C14:D14"/>
    <mergeCell ref="C13:D13"/>
    <mergeCell ref="C20:D20"/>
    <mergeCell ref="C21:D21"/>
    <mergeCell ref="C15:D15"/>
    <mergeCell ref="B18:C18"/>
    <mergeCell ref="C16:D16"/>
    <mergeCell ref="B31:D31"/>
    <mergeCell ref="B32:D32"/>
    <mergeCell ref="B30:D30"/>
    <mergeCell ref="B27:D27"/>
    <mergeCell ref="B33:D3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>
    <oddFooter>&amp;C&amp;"-,Standardowy"&amp;9Strona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4"/>
  <sheetViews>
    <sheetView showGridLines="0" topLeftCell="A10" zoomScaleNormal="100" zoomScaleSheetLayoutView="100" zoomScalePageLayoutView="85" workbookViewId="0">
      <selection activeCell="B1" sqref="B1"/>
    </sheetView>
  </sheetViews>
  <sheetFormatPr defaultColWidth="9.140625" defaultRowHeight="15" x14ac:dyDescent="0.2"/>
  <cols>
    <col min="1" max="1" width="5.28515625" style="45" customWidth="1"/>
    <col min="2" max="2" width="109.85546875" style="45" customWidth="1"/>
    <col min="3" max="3" width="9.7109375" style="27" customWidth="1"/>
    <col min="4" max="4" width="7.28515625" style="43" customWidth="1"/>
    <col min="5" max="5" width="22.28515625" style="45" customWidth="1"/>
    <col min="6" max="6" width="19.140625" style="45" customWidth="1"/>
    <col min="7" max="7" width="15.140625" style="60" customWidth="1"/>
    <col min="8" max="8" width="19" style="45" customWidth="1"/>
    <col min="9" max="10" width="14.28515625" style="45" customWidth="1"/>
    <col min="11" max="16384" width="9.140625" style="45"/>
  </cols>
  <sheetData>
    <row r="1" spans="1:10" x14ac:dyDescent="0.2">
      <c r="B1" s="24" t="s">
        <v>60</v>
      </c>
      <c r="C1" s="45"/>
      <c r="H1" s="26" t="s">
        <v>37</v>
      </c>
      <c r="I1" s="26"/>
      <c r="J1" s="26"/>
    </row>
    <row r="2" spans="1:10" x14ac:dyDescent="0.2">
      <c r="E2" s="159"/>
      <c r="F2" s="159"/>
      <c r="G2" s="169" t="s">
        <v>36</v>
      </c>
      <c r="H2" s="169"/>
    </row>
    <row r="4" spans="1:10" x14ac:dyDescent="0.2">
      <c r="B4" s="6" t="s">
        <v>7</v>
      </c>
      <c r="C4" s="57">
        <v>1</v>
      </c>
      <c r="D4" s="52"/>
      <c r="E4" s="29" t="s">
        <v>9</v>
      </c>
      <c r="F4" s="5"/>
      <c r="G4" s="61"/>
      <c r="H4" s="44"/>
    </row>
    <row r="5" spans="1:10" x14ac:dyDescent="0.2">
      <c r="B5" s="6"/>
      <c r="C5" s="30"/>
      <c r="D5" s="52"/>
      <c r="E5" s="29"/>
      <c r="F5" s="5"/>
      <c r="G5" s="61"/>
      <c r="H5" s="44"/>
    </row>
    <row r="6" spans="1:10" x14ac:dyDescent="0.2">
      <c r="A6" s="6"/>
      <c r="C6" s="30"/>
      <c r="D6" s="52"/>
      <c r="E6" s="44"/>
      <c r="F6" s="44"/>
      <c r="G6" s="61"/>
      <c r="H6" s="44"/>
    </row>
    <row r="7" spans="1:10" x14ac:dyDescent="0.2">
      <c r="A7" s="31"/>
      <c r="B7" s="31"/>
      <c r="C7" s="32"/>
      <c r="D7" s="50"/>
      <c r="E7" s="34" t="s">
        <v>0</v>
      </c>
      <c r="F7" s="35">
        <f>SUM(H10:H12)</f>
        <v>0</v>
      </c>
      <c r="G7" s="62"/>
      <c r="H7" s="36"/>
    </row>
    <row r="8" spans="1:10" ht="12.75" customHeight="1" x14ac:dyDescent="0.2">
      <c r="A8" s="36"/>
      <c r="B8" s="31"/>
      <c r="C8" s="37"/>
      <c r="D8" s="51"/>
      <c r="E8" s="36"/>
      <c r="F8" s="36"/>
      <c r="G8" s="62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48" t="s">
        <v>56</v>
      </c>
      <c r="D9" s="49" t="s">
        <v>57</v>
      </c>
      <c r="E9" s="39" t="s">
        <v>32</v>
      </c>
      <c r="F9" s="39" t="s">
        <v>33</v>
      </c>
      <c r="G9" s="58" t="s">
        <v>34</v>
      </c>
      <c r="H9" s="39" t="s">
        <v>8</v>
      </c>
    </row>
    <row r="10" spans="1:10" s="40" customFormat="1" ht="136.5" customHeight="1" x14ac:dyDescent="0.2">
      <c r="A10" s="47" t="s">
        <v>84</v>
      </c>
      <c r="B10" s="75" t="s">
        <v>67</v>
      </c>
      <c r="C10" s="73" t="s">
        <v>68</v>
      </c>
      <c r="D10" s="72">
        <v>22</v>
      </c>
      <c r="E10" s="41"/>
      <c r="F10" s="41"/>
      <c r="G10" s="59"/>
      <c r="H10" s="42">
        <f>ROUND(ROUND(D10,2)*ROUND(G10,2),2)</f>
        <v>0</v>
      </c>
    </row>
    <row r="11" spans="1:10" s="40" customFormat="1" ht="129.75" customHeight="1" x14ac:dyDescent="0.2">
      <c r="A11" s="47" t="s">
        <v>87</v>
      </c>
      <c r="B11" s="74" t="s">
        <v>69</v>
      </c>
      <c r="C11" s="73" t="s">
        <v>68</v>
      </c>
      <c r="D11" s="72">
        <v>75</v>
      </c>
      <c r="E11" s="41"/>
      <c r="F11" s="41"/>
      <c r="G11" s="59"/>
      <c r="H11" s="42">
        <f t="shared" ref="H11:H12" si="0">ROUND(ROUND(D11,2)*ROUND(G11,2),2)</f>
        <v>0</v>
      </c>
    </row>
    <row r="12" spans="1:10" s="40" customFormat="1" ht="145.5" customHeight="1" x14ac:dyDescent="0.2">
      <c r="A12" s="47" t="s">
        <v>86</v>
      </c>
      <c r="B12" s="74" t="s">
        <v>70</v>
      </c>
      <c r="C12" s="73" t="s">
        <v>68</v>
      </c>
      <c r="D12" s="72">
        <v>45</v>
      </c>
      <c r="E12" s="41"/>
      <c r="F12" s="41"/>
      <c r="G12" s="59"/>
      <c r="H12" s="42">
        <f t="shared" si="0"/>
        <v>0</v>
      </c>
    </row>
    <row r="14" spans="1:10" ht="78.75" customHeight="1" x14ac:dyDescent="0.2">
      <c r="A14" s="170" t="s">
        <v>88</v>
      </c>
      <c r="B14" s="170"/>
      <c r="C14" s="170"/>
      <c r="D14" s="170"/>
      <c r="E14" s="170"/>
      <c r="F14" s="170"/>
      <c r="G14" s="170"/>
      <c r="H14" s="170"/>
    </row>
  </sheetData>
  <mergeCells count="3">
    <mergeCell ref="E2:F2"/>
    <mergeCell ref="G2:H2"/>
    <mergeCell ref="A14:H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r:id="rId1"/>
  <headerFooter alignWithMargins="0"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4"/>
  <sheetViews>
    <sheetView showGridLines="0" zoomScaleNormal="100" zoomScaleSheetLayoutView="100" zoomScalePageLayoutView="85" workbookViewId="0">
      <selection activeCell="H14" sqref="A1:H14"/>
    </sheetView>
  </sheetViews>
  <sheetFormatPr defaultColWidth="9.140625" defaultRowHeight="15" x14ac:dyDescent="0.2"/>
  <cols>
    <col min="1" max="1" width="5.28515625" style="7" customWidth="1"/>
    <col min="2" max="2" width="54.7109375" style="7" customWidth="1"/>
    <col min="3" max="3" width="11.28515625" style="76" customWidth="1"/>
    <col min="4" max="4" width="7.28515625" style="25" customWidth="1"/>
    <col min="5" max="5" width="15.140625" style="7" customWidth="1"/>
    <col min="6" max="6" width="10.57031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4" t="str">
        <f>'Informacje ogólne'!C4</f>
        <v>DFP.271.241.2018.KK</v>
      </c>
      <c r="C1" s="43"/>
      <c r="H1" s="26" t="s">
        <v>37</v>
      </c>
      <c r="I1" s="26"/>
      <c r="J1" s="26"/>
    </row>
    <row r="2" spans="1:10" x14ac:dyDescent="0.2">
      <c r="E2" s="159"/>
      <c r="F2" s="159"/>
      <c r="G2" s="169" t="s">
        <v>36</v>
      </c>
      <c r="H2" s="169"/>
    </row>
    <row r="4" spans="1:10" x14ac:dyDescent="0.2">
      <c r="B4" s="6" t="s">
        <v>7</v>
      </c>
      <c r="C4" s="77">
        <v>2</v>
      </c>
      <c r="D4" s="28"/>
      <c r="E4" s="29" t="s">
        <v>9</v>
      </c>
      <c r="F4" s="5"/>
      <c r="G4" s="1"/>
      <c r="H4" s="1"/>
    </row>
    <row r="5" spans="1:10" x14ac:dyDescent="0.2">
      <c r="B5" s="6"/>
      <c r="C5" s="78"/>
      <c r="D5" s="28"/>
      <c r="E5" s="29"/>
      <c r="F5" s="5"/>
      <c r="G5" s="1"/>
      <c r="H5" s="1"/>
    </row>
    <row r="6" spans="1:10" x14ac:dyDescent="0.2">
      <c r="A6" s="6"/>
      <c r="C6" s="78"/>
      <c r="D6" s="28"/>
      <c r="E6" s="1"/>
      <c r="F6" s="1"/>
      <c r="G6" s="1"/>
      <c r="H6" s="1"/>
    </row>
    <row r="7" spans="1:10" x14ac:dyDescent="0.2">
      <c r="A7" s="31"/>
      <c r="B7" s="31"/>
      <c r="C7" s="79"/>
      <c r="D7" s="33"/>
      <c r="E7" s="34" t="s">
        <v>0</v>
      </c>
      <c r="F7" s="35">
        <f>SUM(H10:H14)</f>
        <v>0</v>
      </c>
      <c r="G7" s="36"/>
      <c r="H7" s="36"/>
    </row>
    <row r="8" spans="1:10" ht="12.75" customHeight="1" x14ac:dyDescent="0.2">
      <c r="A8" s="36"/>
      <c r="B8" s="31"/>
      <c r="C8" s="80"/>
      <c r="D8" s="38"/>
      <c r="E8" s="36"/>
      <c r="F8" s="36"/>
      <c r="G8" s="36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48" t="s">
        <v>56</v>
      </c>
      <c r="D9" s="49" t="s">
        <v>57</v>
      </c>
      <c r="E9" s="39" t="s">
        <v>32</v>
      </c>
      <c r="F9" s="39" t="s">
        <v>33</v>
      </c>
      <c r="G9" s="39" t="s">
        <v>34</v>
      </c>
      <c r="H9" s="39" t="s">
        <v>8</v>
      </c>
    </row>
    <row r="10" spans="1:10" s="40" customFormat="1" ht="73.5" customHeight="1" x14ac:dyDescent="0.2">
      <c r="A10" s="85">
        <v>1</v>
      </c>
      <c r="B10" s="86" t="s">
        <v>80</v>
      </c>
      <c r="C10" s="85" t="s">
        <v>55</v>
      </c>
      <c r="D10" s="85">
        <v>75</v>
      </c>
      <c r="E10" s="39"/>
      <c r="F10" s="39"/>
      <c r="G10" s="58"/>
      <c r="H10" s="42">
        <f>ROUND(ROUND(D10,2)*ROUND(G10,2),2)</f>
        <v>0</v>
      </c>
    </row>
    <row r="11" spans="1:10" s="40" customFormat="1" ht="48" customHeight="1" x14ac:dyDescent="0.2">
      <c r="A11" s="85">
        <v>2</v>
      </c>
      <c r="B11" s="86" t="s">
        <v>81</v>
      </c>
      <c r="C11" s="85" t="s">
        <v>55</v>
      </c>
      <c r="D11" s="85">
        <v>75</v>
      </c>
      <c r="E11" s="39"/>
      <c r="F11" s="39"/>
      <c r="G11" s="58"/>
      <c r="H11" s="42">
        <f t="shared" ref="H11:H14" si="0">ROUND(ROUND(D11,2)*ROUND(G11,2),2)</f>
        <v>0</v>
      </c>
    </row>
    <row r="12" spans="1:10" s="40" customFormat="1" ht="54" customHeight="1" x14ac:dyDescent="0.2">
      <c r="A12" s="85">
        <v>3</v>
      </c>
      <c r="B12" s="86" t="s">
        <v>82</v>
      </c>
      <c r="C12" s="85" t="s">
        <v>55</v>
      </c>
      <c r="D12" s="85">
        <v>75</v>
      </c>
      <c r="E12" s="39"/>
      <c r="F12" s="39"/>
      <c r="G12" s="58"/>
      <c r="H12" s="42">
        <f t="shared" si="0"/>
        <v>0</v>
      </c>
    </row>
    <row r="13" spans="1:10" s="40" customFormat="1" ht="33.75" customHeight="1" x14ac:dyDescent="0.2">
      <c r="A13" s="85">
        <v>4</v>
      </c>
      <c r="B13" s="86" t="s">
        <v>71</v>
      </c>
      <c r="C13" s="85" t="s">
        <v>55</v>
      </c>
      <c r="D13" s="85">
        <v>300</v>
      </c>
      <c r="E13" s="39"/>
      <c r="F13" s="39"/>
      <c r="G13" s="58"/>
      <c r="H13" s="42">
        <f t="shared" si="0"/>
        <v>0</v>
      </c>
    </row>
    <row r="14" spans="1:10" s="40" customFormat="1" ht="48" customHeight="1" x14ac:dyDescent="0.2">
      <c r="A14" s="85">
        <v>5</v>
      </c>
      <c r="B14" s="86" t="s">
        <v>83</v>
      </c>
      <c r="C14" s="85" t="s">
        <v>55</v>
      </c>
      <c r="D14" s="85">
        <v>300</v>
      </c>
      <c r="E14" s="39"/>
      <c r="F14" s="39"/>
      <c r="G14" s="58"/>
      <c r="H14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fitToWidth="0" orientation="landscape" r:id="rId1"/>
  <headerFooter alignWithMargins="0">
    <oddFooter>&amp;C&amp;"Times New Roman,Normalny"Strona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0"/>
  <sheetViews>
    <sheetView showGridLines="0" view="pageBreakPreview" topLeftCell="A11" zoomScaleNormal="100" zoomScaleSheetLayoutView="100" zoomScalePageLayoutView="85" workbookViewId="0">
      <selection activeCell="H15" sqref="H15:H16"/>
    </sheetView>
  </sheetViews>
  <sheetFormatPr defaultColWidth="9.140625" defaultRowHeight="15" x14ac:dyDescent="0.2"/>
  <cols>
    <col min="1" max="1" width="5.28515625" style="71" customWidth="1"/>
    <col min="2" max="2" width="109.85546875" style="71" customWidth="1"/>
    <col min="3" max="3" width="9.7109375" style="27" customWidth="1"/>
    <col min="4" max="4" width="7.28515625" style="43" customWidth="1"/>
    <col min="5" max="5" width="22.28515625" style="71" customWidth="1"/>
    <col min="6" max="6" width="19.140625" style="71" customWidth="1"/>
    <col min="7" max="7" width="15.140625" style="60" customWidth="1"/>
    <col min="8" max="8" width="19" style="71" customWidth="1"/>
    <col min="9" max="10" width="14.28515625" style="71" customWidth="1"/>
    <col min="11" max="16384" width="9.140625" style="71"/>
  </cols>
  <sheetData>
    <row r="1" spans="1:10" x14ac:dyDescent="0.2">
      <c r="B1" s="24" t="s">
        <v>60</v>
      </c>
      <c r="C1" s="71"/>
      <c r="H1" s="26" t="s">
        <v>37</v>
      </c>
      <c r="I1" s="26"/>
      <c r="J1" s="26"/>
    </row>
    <row r="2" spans="1:10" x14ac:dyDescent="0.2">
      <c r="E2" s="159"/>
      <c r="F2" s="159"/>
      <c r="G2" s="169" t="s">
        <v>36</v>
      </c>
      <c r="H2" s="169"/>
    </row>
    <row r="4" spans="1:10" x14ac:dyDescent="0.2">
      <c r="A4" s="87"/>
      <c r="B4" s="88" t="s">
        <v>7</v>
      </c>
      <c r="C4" s="89">
        <v>3</v>
      </c>
      <c r="D4" s="90"/>
      <c r="E4" s="91" t="s">
        <v>9</v>
      </c>
      <c r="F4" s="92"/>
      <c r="G4" s="93"/>
      <c r="H4" s="94"/>
    </row>
    <row r="5" spans="1:10" x14ac:dyDescent="0.2">
      <c r="A5" s="87"/>
      <c r="B5" s="88"/>
      <c r="C5" s="95"/>
      <c r="D5" s="90"/>
      <c r="E5" s="91"/>
      <c r="F5" s="92"/>
      <c r="G5" s="93"/>
      <c r="H5" s="94"/>
    </row>
    <row r="6" spans="1:10" x14ac:dyDescent="0.2">
      <c r="A6" s="88"/>
      <c r="B6" s="87"/>
      <c r="C6" s="95"/>
      <c r="D6" s="90"/>
      <c r="E6" s="94"/>
      <c r="F6" s="94"/>
      <c r="G6" s="93"/>
      <c r="H6" s="94"/>
    </row>
    <row r="7" spans="1:10" ht="22.5" x14ac:dyDescent="0.2">
      <c r="A7" s="96"/>
      <c r="B7" s="96"/>
      <c r="C7" s="97"/>
      <c r="D7" s="98"/>
      <c r="E7" s="99" t="s">
        <v>76</v>
      </c>
      <c r="F7" s="100">
        <f>SUM(H10:H10)+H15</f>
        <v>0</v>
      </c>
      <c r="G7" s="133" t="s">
        <v>75</v>
      </c>
      <c r="H7" s="102"/>
    </row>
    <row r="8" spans="1:10" ht="12.75" customHeight="1" x14ac:dyDescent="0.2">
      <c r="A8" s="102"/>
      <c r="B8" s="96"/>
      <c r="C8" s="103"/>
      <c r="D8" s="104"/>
      <c r="E8" s="102"/>
      <c r="F8" s="102"/>
      <c r="G8" s="101"/>
      <c r="H8" s="102"/>
    </row>
    <row r="9" spans="1:10" s="40" customFormat="1" ht="43.15" customHeight="1" x14ac:dyDescent="0.2">
      <c r="A9" s="105" t="s">
        <v>18</v>
      </c>
      <c r="B9" s="105" t="s">
        <v>31</v>
      </c>
      <c r="C9" s="106" t="s">
        <v>56</v>
      </c>
      <c r="D9" s="107" t="s">
        <v>57</v>
      </c>
      <c r="E9" s="105" t="s">
        <v>32</v>
      </c>
      <c r="F9" s="105" t="s">
        <v>33</v>
      </c>
      <c r="G9" s="108" t="s">
        <v>34</v>
      </c>
      <c r="H9" s="105" t="s">
        <v>8</v>
      </c>
    </row>
    <row r="10" spans="1:10" s="40" customFormat="1" ht="45" customHeight="1" x14ac:dyDescent="0.2">
      <c r="A10" s="109">
        <v>1</v>
      </c>
      <c r="B10" s="110" t="s">
        <v>72</v>
      </c>
      <c r="C10" s="111" t="s">
        <v>55</v>
      </c>
      <c r="D10" s="112">
        <v>75</v>
      </c>
      <c r="E10" s="113"/>
      <c r="F10" s="113"/>
      <c r="G10" s="114"/>
      <c r="H10" s="115">
        <f>ROUND(ROUND(D10,2)*ROUND(G10,2),2)</f>
        <v>0</v>
      </c>
    </row>
    <row r="11" spans="1:10" x14ac:dyDescent="0.2">
      <c r="A11" s="87"/>
      <c r="B11" s="87"/>
      <c r="C11" s="116"/>
      <c r="D11" s="117"/>
      <c r="E11" s="87"/>
      <c r="F11" s="87"/>
      <c r="G11" s="118"/>
      <c r="H11" s="87"/>
    </row>
    <row r="12" spans="1:10" x14ac:dyDescent="0.2">
      <c r="A12" s="87"/>
      <c r="B12" s="87"/>
      <c r="C12" s="116"/>
      <c r="D12" s="117"/>
      <c r="E12" s="87"/>
      <c r="F12" s="87"/>
      <c r="G12" s="118"/>
      <c r="H12" s="87"/>
    </row>
    <row r="13" spans="1:10" x14ac:dyDescent="0.2">
      <c r="A13" s="87"/>
      <c r="B13" s="87"/>
      <c r="C13" s="116"/>
      <c r="D13" s="117"/>
      <c r="E13" s="87"/>
      <c r="F13" s="87"/>
      <c r="G13" s="118"/>
      <c r="H13" s="87"/>
    </row>
    <row r="14" spans="1:10" ht="51" x14ac:dyDescent="0.2">
      <c r="A14" s="119" t="s">
        <v>18</v>
      </c>
      <c r="B14" s="120" t="s">
        <v>79</v>
      </c>
      <c r="C14" s="121" t="s">
        <v>64</v>
      </c>
      <c r="D14" s="122"/>
      <c r="E14" s="178" t="s">
        <v>65</v>
      </c>
      <c r="F14" s="179"/>
      <c r="G14" s="123" t="s">
        <v>94</v>
      </c>
      <c r="H14" s="123" t="s">
        <v>95</v>
      </c>
    </row>
    <row r="15" spans="1:10" x14ac:dyDescent="0.2">
      <c r="A15" s="180">
        <v>2</v>
      </c>
      <c r="B15" s="181" t="s">
        <v>73</v>
      </c>
      <c r="C15" s="183">
        <v>1</v>
      </c>
      <c r="D15" s="180" t="s">
        <v>55</v>
      </c>
      <c r="E15" s="184" t="s">
        <v>66</v>
      </c>
      <c r="F15" s="179"/>
      <c r="G15" s="175"/>
      <c r="H15" s="177">
        <f>ROUND((ROUND(C15,2)*ROUND(G15,2)),2)</f>
        <v>0</v>
      </c>
    </row>
    <row r="16" spans="1:10" ht="204.75" customHeight="1" x14ac:dyDescent="0.2">
      <c r="A16" s="179"/>
      <c r="B16" s="182"/>
      <c r="C16" s="179"/>
      <c r="D16" s="179"/>
      <c r="E16" s="179"/>
      <c r="F16" s="179"/>
      <c r="G16" s="176"/>
      <c r="H16" s="176"/>
    </row>
    <row r="17" spans="1:8" x14ac:dyDescent="0.2">
      <c r="A17" s="124"/>
      <c r="B17" s="124"/>
      <c r="C17" s="124"/>
      <c r="D17" s="125"/>
      <c r="E17" s="125"/>
      <c r="F17" s="126"/>
      <c r="G17" s="125"/>
      <c r="H17" s="125"/>
    </row>
    <row r="18" spans="1:8" ht="63.75" x14ac:dyDescent="0.2">
      <c r="A18" s="125"/>
      <c r="B18" s="127"/>
      <c r="C18" s="171" t="s">
        <v>89</v>
      </c>
      <c r="D18" s="172"/>
      <c r="E18" s="138" t="s">
        <v>90</v>
      </c>
      <c r="F18" s="128" t="s">
        <v>91</v>
      </c>
      <c r="G18" s="129" t="s">
        <v>92</v>
      </c>
      <c r="H18" s="129" t="s">
        <v>93</v>
      </c>
    </row>
    <row r="19" spans="1:8" x14ac:dyDescent="0.2">
      <c r="A19" s="125"/>
      <c r="B19" s="130" t="s">
        <v>74</v>
      </c>
      <c r="C19" s="173">
        <v>208</v>
      </c>
      <c r="D19" s="174"/>
      <c r="E19" s="139">
        <v>1.2</v>
      </c>
      <c r="F19" s="131"/>
      <c r="G19" s="132">
        <f>(C19*E19*F19)/1000</f>
        <v>0</v>
      </c>
      <c r="H19" s="134">
        <f>G19*18</f>
        <v>0</v>
      </c>
    </row>
    <row r="20" spans="1:8" x14ac:dyDescent="0.2">
      <c r="A20" s="87"/>
      <c r="B20" s="87"/>
      <c r="C20" s="116"/>
      <c r="D20" s="117"/>
      <c r="E20" s="87"/>
      <c r="F20" s="87"/>
      <c r="G20" s="118"/>
      <c r="H20" s="87"/>
    </row>
  </sheetData>
  <mergeCells count="12">
    <mergeCell ref="A15:A16"/>
    <mergeCell ref="B15:B16"/>
    <mergeCell ref="C15:C16"/>
    <mergeCell ref="D15:D16"/>
    <mergeCell ref="E15:F16"/>
    <mergeCell ref="C18:D18"/>
    <mergeCell ref="C19:D19"/>
    <mergeCell ref="E2:F2"/>
    <mergeCell ref="G2:H2"/>
    <mergeCell ref="G15:G16"/>
    <mergeCell ref="H15:H16"/>
    <mergeCell ref="E14:F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8" orientation="landscape" r:id="rId1"/>
  <headerFooter alignWithMargins="0">
    <oddFooter>&amp;C&amp;"Times New Roman,Normalny"Strona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10" sqref="F10"/>
    </sheetView>
  </sheetViews>
  <sheetFormatPr defaultColWidth="9.140625" defaultRowHeight="15" x14ac:dyDescent="0.2"/>
  <cols>
    <col min="1" max="1" width="5.28515625" style="71" customWidth="1"/>
    <col min="2" max="2" width="109.85546875" style="71" customWidth="1"/>
    <col min="3" max="3" width="9.7109375" style="27" customWidth="1"/>
    <col min="4" max="4" width="7.28515625" style="43" customWidth="1"/>
    <col min="5" max="5" width="22.28515625" style="71" customWidth="1"/>
    <col min="6" max="6" width="19.140625" style="71" customWidth="1"/>
    <col min="7" max="7" width="15.140625" style="60" customWidth="1"/>
    <col min="8" max="8" width="19" style="71" customWidth="1"/>
    <col min="9" max="10" width="14.28515625" style="71" customWidth="1"/>
    <col min="11" max="16384" width="9.140625" style="71"/>
  </cols>
  <sheetData>
    <row r="1" spans="1:10" x14ac:dyDescent="0.2">
      <c r="B1" s="24" t="s">
        <v>60</v>
      </c>
      <c r="C1" s="71"/>
      <c r="H1" s="26" t="s">
        <v>37</v>
      </c>
      <c r="I1" s="26"/>
      <c r="J1" s="26"/>
    </row>
    <row r="2" spans="1:10" x14ac:dyDescent="0.2">
      <c r="E2" s="159"/>
      <c r="F2" s="159"/>
      <c r="G2" s="169" t="s">
        <v>36</v>
      </c>
      <c r="H2" s="169"/>
    </row>
    <row r="4" spans="1:10" x14ac:dyDescent="0.2">
      <c r="B4" s="6" t="s">
        <v>7</v>
      </c>
      <c r="C4" s="57">
        <v>4</v>
      </c>
      <c r="D4" s="52"/>
      <c r="E4" s="29" t="s">
        <v>9</v>
      </c>
      <c r="F4" s="5"/>
      <c r="G4" s="61"/>
      <c r="H4" s="70"/>
    </row>
    <row r="5" spans="1:10" x14ac:dyDescent="0.2">
      <c r="B5" s="6"/>
      <c r="C5" s="30"/>
      <c r="D5" s="52"/>
      <c r="E5" s="29"/>
      <c r="F5" s="5"/>
      <c r="G5" s="61"/>
      <c r="H5" s="70"/>
    </row>
    <row r="6" spans="1:10" x14ac:dyDescent="0.2">
      <c r="A6" s="6"/>
      <c r="C6" s="30"/>
      <c r="D6" s="52"/>
      <c r="E6" s="70"/>
      <c r="F6" s="70"/>
      <c r="G6" s="61"/>
      <c r="H6" s="70"/>
    </row>
    <row r="7" spans="1:10" x14ac:dyDescent="0.2">
      <c r="A7" s="31"/>
      <c r="B7" s="31"/>
      <c r="C7" s="32"/>
      <c r="D7" s="50"/>
      <c r="E7" s="34" t="s">
        <v>0</v>
      </c>
      <c r="F7" s="35">
        <f>SUM(H10:H10)</f>
        <v>0</v>
      </c>
      <c r="G7" s="62"/>
      <c r="H7" s="36"/>
    </row>
    <row r="8" spans="1:10" ht="12.75" customHeight="1" x14ac:dyDescent="0.2">
      <c r="A8" s="36"/>
      <c r="B8" s="31"/>
      <c r="C8" s="37"/>
      <c r="D8" s="51"/>
      <c r="E8" s="36"/>
      <c r="F8" s="36"/>
      <c r="G8" s="62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48" t="s">
        <v>56</v>
      </c>
      <c r="D9" s="49" t="s">
        <v>57</v>
      </c>
      <c r="E9" s="39" t="s">
        <v>32</v>
      </c>
      <c r="F9" s="39" t="s">
        <v>33</v>
      </c>
      <c r="G9" s="58" t="s">
        <v>34</v>
      </c>
      <c r="H9" s="39" t="s">
        <v>8</v>
      </c>
    </row>
    <row r="10" spans="1:10" s="40" customFormat="1" ht="92.25" customHeight="1" x14ac:dyDescent="0.2">
      <c r="A10" s="55">
        <v>1</v>
      </c>
      <c r="B10" s="75" t="s">
        <v>77</v>
      </c>
      <c r="C10" s="73" t="s">
        <v>55</v>
      </c>
      <c r="D10" s="72">
        <v>18</v>
      </c>
      <c r="E10" s="56"/>
      <c r="F10" s="56"/>
      <c r="G10" s="59"/>
      <c r="H10" s="42">
        <f>ROUND(ROUND(D10,2)*ROUND(G10,2),2)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r:id="rId1"/>
  <headerFooter alignWithMargins="0">
    <oddFooter>&amp;C&amp;"Times New Roman,Normalny"Strona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4"/>
  <sheetViews>
    <sheetView showGridLines="0" tabSelected="1" view="pageBreakPreview" zoomScaleNormal="100" zoomScaleSheetLayoutView="100" zoomScalePageLayoutView="85" workbookViewId="0">
      <selection activeCell="A14" sqref="A14:H14"/>
    </sheetView>
  </sheetViews>
  <sheetFormatPr defaultColWidth="9.140625" defaultRowHeight="15" x14ac:dyDescent="0.2"/>
  <cols>
    <col min="1" max="1" width="5.28515625" style="71" customWidth="1"/>
    <col min="2" max="2" width="109.85546875" style="71" customWidth="1"/>
    <col min="3" max="3" width="9.7109375" style="27" customWidth="1"/>
    <col min="4" max="4" width="7.28515625" style="43" customWidth="1"/>
    <col min="5" max="5" width="22.28515625" style="71" customWidth="1"/>
    <col min="6" max="6" width="19.140625" style="71" customWidth="1"/>
    <col min="7" max="7" width="15.140625" style="60" customWidth="1"/>
    <col min="8" max="8" width="19" style="71" customWidth="1"/>
    <col min="9" max="10" width="14.28515625" style="71" customWidth="1"/>
    <col min="11" max="16384" width="9.140625" style="71"/>
  </cols>
  <sheetData>
    <row r="1" spans="1:10" x14ac:dyDescent="0.2">
      <c r="A1" s="84"/>
      <c r="B1" s="24" t="s">
        <v>60</v>
      </c>
      <c r="C1" s="84"/>
      <c r="E1" s="84"/>
      <c r="F1" s="84"/>
      <c r="H1" s="26" t="s">
        <v>37</v>
      </c>
      <c r="I1" s="26"/>
      <c r="J1" s="26"/>
    </row>
    <row r="2" spans="1:10" x14ac:dyDescent="0.2">
      <c r="A2" s="84"/>
      <c r="B2" s="84"/>
      <c r="E2" s="159"/>
      <c r="F2" s="159"/>
      <c r="G2" s="169" t="s">
        <v>36</v>
      </c>
      <c r="H2" s="169"/>
    </row>
    <row r="3" spans="1:10" x14ac:dyDescent="0.2">
      <c r="A3" s="84"/>
      <c r="B3" s="84"/>
      <c r="E3" s="84"/>
      <c r="F3" s="84"/>
      <c r="H3" s="84"/>
    </row>
    <row r="4" spans="1:10" x14ac:dyDescent="0.2">
      <c r="A4" s="84"/>
      <c r="B4" s="6" t="s">
        <v>7</v>
      </c>
      <c r="C4" s="57">
        <v>5</v>
      </c>
      <c r="D4" s="52"/>
      <c r="E4" s="29" t="s">
        <v>9</v>
      </c>
      <c r="F4" s="5"/>
      <c r="G4" s="61"/>
      <c r="H4" s="83"/>
    </row>
    <row r="5" spans="1:10" x14ac:dyDescent="0.2">
      <c r="A5" s="84"/>
      <c r="B5" s="6"/>
      <c r="C5" s="30"/>
      <c r="D5" s="52"/>
      <c r="E5" s="29"/>
      <c r="F5" s="5"/>
      <c r="G5" s="61"/>
      <c r="H5" s="83"/>
    </row>
    <row r="6" spans="1:10" x14ac:dyDescent="0.2">
      <c r="A6" s="6"/>
      <c r="B6" s="84"/>
      <c r="C6" s="30"/>
      <c r="D6" s="52"/>
      <c r="E6" s="83"/>
      <c r="F6" s="83"/>
      <c r="G6" s="61"/>
      <c r="H6" s="83"/>
    </row>
    <row r="7" spans="1:10" x14ac:dyDescent="0.2">
      <c r="A7" s="31"/>
      <c r="B7" s="31"/>
      <c r="C7" s="32"/>
      <c r="D7" s="50"/>
      <c r="E7" s="34" t="s">
        <v>0</v>
      </c>
      <c r="F7" s="35">
        <f>SUM(H10:H10)</f>
        <v>0</v>
      </c>
      <c r="G7" s="62"/>
      <c r="H7" s="36"/>
    </row>
    <row r="8" spans="1:10" ht="12.75" customHeight="1" x14ac:dyDescent="0.2">
      <c r="A8" s="36"/>
      <c r="B8" s="31"/>
      <c r="C8" s="37"/>
      <c r="D8" s="51"/>
      <c r="E8" s="36"/>
      <c r="F8" s="36"/>
      <c r="G8" s="62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48" t="s">
        <v>56</v>
      </c>
      <c r="D9" s="49" t="s">
        <v>57</v>
      </c>
      <c r="E9" s="39" t="s">
        <v>32</v>
      </c>
      <c r="F9" s="39" t="s">
        <v>33</v>
      </c>
      <c r="G9" s="58" t="s">
        <v>34</v>
      </c>
      <c r="H9" s="39" t="s">
        <v>8</v>
      </c>
    </row>
    <row r="10" spans="1:10" s="40" customFormat="1" ht="125.25" customHeight="1" x14ac:dyDescent="0.2">
      <c r="A10" s="55" t="s">
        <v>84</v>
      </c>
      <c r="B10" s="135" t="s">
        <v>78</v>
      </c>
      <c r="C10" s="136" t="s">
        <v>55</v>
      </c>
      <c r="D10" s="137">
        <v>60</v>
      </c>
      <c r="E10" s="56"/>
      <c r="F10" s="56"/>
      <c r="G10" s="59"/>
      <c r="H10" s="42">
        <f>ROUND(ROUND(D10,2)*ROUND(G10,2),2)</f>
        <v>0</v>
      </c>
    </row>
    <row r="11" spans="1:10" x14ac:dyDescent="0.2">
      <c r="A11" s="84"/>
      <c r="B11" s="84"/>
      <c r="E11" s="84"/>
      <c r="F11" s="84"/>
      <c r="H11" s="84"/>
    </row>
    <row r="12" spans="1:10" x14ac:dyDescent="0.2">
      <c r="A12" s="84"/>
      <c r="B12" s="84"/>
      <c r="E12" s="84"/>
      <c r="F12" s="84"/>
      <c r="H12" s="84"/>
    </row>
    <row r="13" spans="1:10" x14ac:dyDescent="0.2">
      <c r="A13" s="84"/>
      <c r="B13" s="84"/>
      <c r="E13" s="84"/>
      <c r="F13" s="84"/>
      <c r="H13" s="84"/>
    </row>
    <row r="14" spans="1:10" ht="79.5" customHeight="1" x14ac:dyDescent="0.2">
      <c r="A14" s="159" t="s">
        <v>85</v>
      </c>
      <c r="B14" s="159"/>
      <c r="C14" s="159"/>
      <c r="D14" s="159"/>
      <c r="E14" s="159"/>
      <c r="F14" s="159"/>
      <c r="G14" s="159"/>
      <c r="H14" s="159"/>
    </row>
  </sheetData>
  <mergeCells count="3">
    <mergeCell ref="E2:F2"/>
    <mergeCell ref="G2:H2"/>
    <mergeCell ref="A14:H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r:id="rId1"/>
  <headerFooter alignWithMargins="0">
    <oddFooter>&amp;C&amp;"Times New Roman,Normalny"Strona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Kowalczyk</cp:lastModifiedBy>
  <cp:lastPrinted>2019-02-05T08:38:18Z</cp:lastPrinted>
  <dcterms:created xsi:type="dcterms:W3CDTF">2003-05-16T10:10:29Z</dcterms:created>
  <dcterms:modified xsi:type="dcterms:W3CDTF">2019-02-05T08:38:22Z</dcterms:modified>
</cp:coreProperties>
</file>