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0" yWindow="60" windowWidth="23256" windowHeight="11676" tabRatio="860" firstSheet="3" activeTab="18"/>
  </bookViews>
  <sheets>
    <sheet name="Informacje ogólne" sheetId="1" r:id="rId1"/>
    <sheet name="część (1)" sheetId="59" r:id="rId2"/>
    <sheet name="część (2)" sheetId="63" r:id="rId3"/>
    <sheet name="część (3)" sheetId="64" r:id="rId4"/>
    <sheet name="część (4)" sheetId="65" r:id="rId5"/>
    <sheet name="część (5)" sheetId="66" r:id="rId6"/>
    <sheet name="część (6)" sheetId="67" r:id="rId7"/>
    <sheet name="część (7)" sheetId="68" r:id="rId8"/>
    <sheet name="część (8)" sheetId="69" r:id="rId9"/>
    <sheet name="część (9)" sheetId="70" r:id="rId10"/>
    <sheet name="część (10)" sheetId="71" r:id="rId11"/>
    <sheet name="część (11)" sheetId="72" r:id="rId12"/>
    <sheet name="część (12)" sheetId="73" r:id="rId13"/>
    <sheet name="część (13)" sheetId="74" r:id="rId14"/>
    <sheet name="część (14)" sheetId="75" r:id="rId15"/>
    <sheet name="część (15)" sheetId="76" r:id="rId16"/>
    <sheet name="część (16)" sheetId="77" r:id="rId17"/>
    <sheet name="część (17)" sheetId="78" r:id="rId18"/>
    <sheet name="część (18)" sheetId="79" r:id="rId19"/>
  </sheets>
  <definedNames>
    <definedName name="_xlnm.Print_Area" localSheetId="1">'część (1)'!$A$1:$I$15</definedName>
    <definedName name="_xlnm.Print_Area" localSheetId="10">'część (10)'!$A$1:$I$20</definedName>
    <definedName name="_xlnm.Print_Area" localSheetId="11">'część (11)'!$A$1:$I$13</definedName>
    <definedName name="_xlnm.Print_Area" localSheetId="12">'część (12)'!$A$1:$I$19</definedName>
    <definedName name="_xlnm.Print_Area" localSheetId="13">'część (13)'!$A$1:$I$17</definedName>
    <definedName name="_xlnm.Print_Area" localSheetId="14">'część (14)'!$A$1:$I$20</definedName>
    <definedName name="_xlnm.Print_Area" localSheetId="15">'część (15)'!$A$1:$I$19</definedName>
    <definedName name="_xlnm.Print_Area" localSheetId="16">'część (16)'!$A$1:$I$15</definedName>
    <definedName name="_xlnm.Print_Area" localSheetId="17">'część (17)'!$A$1:$I$15</definedName>
    <definedName name="_xlnm.Print_Area" localSheetId="18">'część (18)'!$A$1:$I$17</definedName>
    <definedName name="_xlnm.Print_Area" localSheetId="2">'część (2)'!$A$1:$I$17</definedName>
    <definedName name="_xlnm.Print_Area" localSheetId="3">'część (3)'!$A$1:$I$17</definedName>
    <definedName name="_xlnm.Print_Area" localSheetId="4">'część (4)'!$A$1:$I$20</definedName>
    <definedName name="_xlnm.Print_Area" localSheetId="5">'część (5)'!$A$1:$I$13</definedName>
    <definedName name="_xlnm.Print_Area" localSheetId="6">'część (6)'!$A$1:$I$16</definedName>
    <definedName name="_xlnm.Print_Area" localSheetId="7">'część (7)'!$A$1:$I$14</definedName>
    <definedName name="_xlnm.Print_Area" localSheetId="8">'część (8)'!$A$1:$I$15</definedName>
    <definedName name="_xlnm.Print_Area" localSheetId="9">'część (9)'!$A$1:$I$20</definedName>
    <definedName name="_xlnm.Print_Area" localSheetId="0">'Informacje ogólne'!$A$1:$D$65</definedName>
  </definedNames>
  <calcPr calcId="145621"/>
</workbook>
</file>

<file path=xl/calcChain.xml><?xml version="1.0" encoding="utf-8"?>
<calcChain xmlns="http://schemas.openxmlformats.org/spreadsheetml/2006/main">
  <c r="I14" i="71" l="1"/>
  <c r="I12" i="79" l="1"/>
  <c r="I11" i="79"/>
  <c r="I10" i="79"/>
  <c r="B1" i="79"/>
  <c r="I10" i="78"/>
  <c r="G7" i="78" s="1"/>
  <c r="C37" i="1" s="1"/>
  <c r="B1" i="78"/>
  <c r="I10" i="77"/>
  <c r="G7" i="77" s="1"/>
  <c r="C36" i="1" s="1"/>
  <c r="B1" i="77"/>
  <c r="I14" i="76"/>
  <c r="I13" i="76"/>
  <c r="I12" i="76"/>
  <c r="I11" i="76"/>
  <c r="I10" i="76"/>
  <c r="B1" i="76"/>
  <c r="I15" i="75"/>
  <c r="I14" i="75"/>
  <c r="I13" i="75"/>
  <c r="I12" i="75"/>
  <c r="I11" i="75"/>
  <c r="I10" i="75"/>
  <c r="B1" i="75"/>
  <c r="I13" i="74"/>
  <c r="I12" i="74"/>
  <c r="I11" i="74"/>
  <c r="I10" i="74"/>
  <c r="B1" i="74"/>
  <c r="I11" i="73"/>
  <c r="I12" i="73"/>
  <c r="I13" i="73"/>
  <c r="I10" i="73"/>
  <c r="B1" i="73"/>
  <c r="I10" i="72"/>
  <c r="G7" i="72" s="1"/>
  <c r="C31" i="1" s="1"/>
  <c r="B1" i="72"/>
  <c r="I13" i="71"/>
  <c r="I12" i="71"/>
  <c r="I11" i="71"/>
  <c r="I10" i="71"/>
  <c r="G7" i="71" s="1"/>
  <c r="C30" i="1" s="1"/>
  <c r="B1" i="71"/>
  <c r="I15" i="70"/>
  <c r="I14" i="70"/>
  <c r="I13" i="70"/>
  <c r="I12" i="70"/>
  <c r="I11" i="70"/>
  <c r="I10" i="70"/>
  <c r="B1" i="70"/>
  <c r="I10" i="69"/>
  <c r="G7" i="69" s="1"/>
  <c r="C28" i="1" s="1"/>
  <c r="B1" i="69"/>
  <c r="I10" i="68"/>
  <c r="G7" i="68" s="1"/>
  <c r="C27" i="1" s="1"/>
  <c r="B1" i="68"/>
  <c r="I11" i="67"/>
  <c r="I10" i="67"/>
  <c r="B1" i="67"/>
  <c r="I10" i="66"/>
  <c r="G7" i="66" s="1"/>
  <c r="C25" i="1" s="1"/>
  <c r="B1" i="66"/>
  <c r="I11" i="65"/>
  <c r="I12" i="65"/>
  <c r="I13" i="65"/>
  <c r="I14" i="65"/>
  <c r="I15" i="65"/>
  <c r="I10" i="65"/>
  <c r="B1" i="65"/>
  <c r="I11" i="64"/>
  <c r="I10" i="64"/>
  <c r="B1" i="64"/>
  <c r="I10" i="63"/>
  <c r="G7" i="63" s="1"/>
  <c r="C22" i="1" s="1"/>
  <c r="I11" i="63"/>
  <c r="B1" i="63"/>
  <c r="G7" i="67" l="1"/>
  <c r="C26" i="1" s="1"/>
  <c r="G7" i="65"/>
  <c r="C24" i="1" s="1"/>
  <c r="G7" i="70"/>
  <c r="C29" i="1" s="1"/>
  <c r="G7" i="76"/>
  <c r="C35" i="1" s="1"/>
  <c r="G7" i="79"/>
  <c r="C38" i="1" s="1"/>
  <c r="G7" i="75"/>
  <c r="C34" i="1" s="1"/>
  <c r="G7" i="74"/>
  <c r="C33" i="1" s="1"/>
  <c r="G7" i="73"/>
  <c r="C32" i="1" s="1"/>
  <c r="G7" i="64"/>
  <c r="C23" i="1" s="1"/>
  <c r="I10" i="59"/>
  <c r="G7" i="59" s="1"/>
  <c r="B1" i="59"/>
  <c r="C21" i="1" l="1"/>
</calcChain>
</file>

<file path=xl/sharedStrings.xml><?xml version="1.0" encoding="utf-8"?>
<sst xmlns="http://schemas.openxmlformats.org/spreadsheetml/2006/main" count="542" uniqueCount="149">
  <si>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</si>
  <si>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</si>
  <si>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</si>
  <si>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</si>
  <si>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</si>
  <si>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</si>
  <si>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</si>
  <si>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</si>
  <si>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</si>
  <si>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</si>
  <si>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</si>
  <si>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</si>
  <si>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</si>
  <si>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</si>
  <si>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</si>
  <si>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</si>
  <si>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</si>
  <si>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</si>
  <si>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</si>
  <si>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</si>
  <si>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</si>
  <si>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</si>
  <si>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</si>
  <si>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</si>
  <si>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</si>
  <si>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</si>
  <si>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</si>
  <si>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</si>
  <si>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</si>
  <si>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</si>
  <si>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</si>
  <si>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</si>
  <si>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</si>
  <si>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</si>
  <si>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Nazwa handlowa
Producent</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</si>
  <si>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</si>
  <si>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</si>
  <si>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</si>
  <si>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</si>
  <si>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</si>
  <si>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</si>
  <si>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</si>
  <si>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część 4</t>
  </si>
  <si>
    <t>część 5</t>
  </si>
  <si>
    <t>1.</t>
  </si>
  <si>
    <t>2.</t>
  </si>
  <si>
    <t>3.</t>
  </si>
  <si>
    <t>4.</t>
  </si>
  <si>
    <t>5.</t>
  </si>
  <si>
    <t>6.</t>
  </si>
  <si>
    <t>7.</t>
  </si>
  <si>
    <t>8.</t>
  </si>
  <si>
    <t>9.</t>
  </si>
  <si>
    <t>Oświadczamy, że termin płatności wynosi: 60 dni.</t>
  </si>
  <si>
    <t>Oferujemy wykonanie całego przedmiotu zamówienia (w danej części) za cenę:</t>
  </si>
  <si>
    <t>Oświadczamy, że oferujemy realizację przedmiotu zamówienia zgodnie z zasadami określonymi w specyfikacji istotnych warunków zamówienia wraz z załącznikami.</t>
  </si>
  <si>
    <t>10.</t>
  </si>
  <si>
    <t>11.</t>
  </si>
  <si>
    <t>Dodatkowe wymagania:</t>
  </si>
  <si>
    <t>Dostawa materiałów dezynfekcyjnych w Nowej Siedzibie Szpitala Uniwersyteckiego w Krakowie.</t>
  </si>
  <si>
    <t>NSSU.DFP.271.71.2019.LS</t>
  </si>
  <si>
    <t>część 6</t>
  </si>
  <si>
    <t>część 7</t>
  </si>
  <si>
    <t>część 8</t>
  </si>
  <si>
    <t>część 9</t>
  </si>
  <si>
    <t>część 10</t>
  </si>
  <si>
    <t>część 11</t>
  </si>
  <si>
    <t>część 12</t>
  </si>
  <si>
    <t>część 13</t>
  </si>
  <si>
    <t>część 14</t>
  </si>
  <si>
    <t>część 15</t>
  </si>
  <si>
    <t>część 16</t>
  </si>
  <si>
    <t>część 17</t>
  </si>
  <si>
    <t>część 18</t>
  </si>
  <si>
    <t>Oświadczamy, że zamówienie będziemy wykonywać do czasu wyczerpania kwoty wynagrodzenia umownego, jednak nie dłużej niż przez 36 miesięcy od dnia zawarcia umowy.</t>
  </si>
  <si>
    <t>Opis przedmiotu zamowienia</t>
  </si>
  <si>
    <t>j.m.</t>
  </si>
  <si>
    <t>Opis oferowanego produktu</t>
  </si>
  <si>
    <t xml:space="preserve">Podchloryn sodu, płynny, o stężeniu nie mniejszym niż 13% i nie większym niż 17% aktywnego chloru, stabilizowany, gwarantujący trwałość minimum 4 tygodnie. Pakowany w kanistrach (opakowaniach) nie mniejszych niż 25 litrów. </t>
  </si>
  <si>
    <t>opakowanie</t>
  </si>
  <si>
    <t>1. Opakowania będą  przez Zamawiającego zwracane sukcesywnie, podczas kolejnych dostaw (na wymianę), a pozostałe do miesiąca po zakończeniu umowy</t>
  </si>
  <si>
    <t>2. Wymaga się, aby na każdym opakowaniu (kanistrze) znajdowała się informacja o stężeniu, pojemności wypełnienia i dacie przydatności do użycia.</t>
  </si>
  <si>
    <t>3. Kanister musi być zabezpieczony w sposób dający pewność, że nie był otwarty od czasu napełnienia kanistra (np. plombą, banderolą, folią itp.)</t>
  </si>
  <si>
    <t>1. Produkty w tej części, muszą stanowić "jedną linię produktów" producenta.</t>
  </si>
  <si>
    <t>2.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</si>
  <si>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Płynny preparat do mycia i płukania w płuczkach-dezynfektorach, basenów szpitalnych i innych sprzętów odpornych na działanie wysokich temepratur. Znoszący twardość wody, zawierający inhibitry korozji,  Nie pozostawijący plam po myciu. Skład: niejonowe związki powierzchniowo-czynne (5-15%), kwasy organiczne, inhibitory korozji, środki ułatwiające rozpuszczanie. Kanister nie mniejszy niż 4,5l.</t>
  </si>
  <si>
    <t>Płynny preparat neutralizujący odczyn zasadowy, do myjni dezynfektorów. Na bazie kwasu fosforowego. Przeznaczony do niekorozyjnej neutralizacji po myciu środkiem alkalicznym instrumentów chirurgicznych oraz przedmiotów wykonanych z tworzyw sztucznych i elastomerów (gumy), stali nierdzewnej. Opakowanie 5l.</t>
  </si>
  <si>
    <t>1.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</si>
  <si>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3. Jeżeli do otwarcia produktu wymagane jest użycie stosownych kluczy wykonawca zobowiązany jest (w cenie oferty) dostarczyć stosowny kran i klucz do kanistra/ opakowania/ pojemnika w ilości co najmniej 1 na 5 kanistrów/ opakowań/ pojemników.</t>
  </si>
  <si>
    <t>4. Jeżeli w dokumentach o którycj mowa w pkt 6.5.1.1. specyfikacji - materiały firmowe użyty zostanie termin "temperatura pokojowa", to w takim przypadku wymagane jest podanie konkretnego przedziału temperatur w stopniach Celcjusza, jaki pod niniejszym pojęciem (temperatura pokojowa) należy rozumieć.</t>
  </si>
  <si>
    <t>Zestaw: pojemnik + wkład chusteczek. Gotowe do użycia chusteczki bezalkoholowe o właściwościach myjąco-dezynfekcyjnych, do stosowania w obszarach wysokiego ryzyka (np. bloki operacyjne, intensywna terapia) oraz na powierzchnie nieodporne na działanie akloholi, łącznie z głowicami USG. Dezynfekcja poprzez czwartorzędowe związki amonowe (chlorek didecylodimetyloamoniowy). Spektrum działania: B (w tym Tbc), F, V. Rozmiar chusteczek - nie mniej niż:  22 cm długości,  13 cm szerokości. Pojemnik musi umożliwiać stosowanie wkładów wymiennych chusteczek, posiadać zamykanie chroniące chusteczki przed wysychaniem oraz być opatrzony oryginalną nalepką w języku polskim. Wielkość wkładu 120-150 chusteczek.</t>
  </si>
  <si>
    <t>Wkłady: gotowe do użycia chusteczki bezalkoholowe o właściwościach myjąco - dezynfekcyjnych, do stosowania w obszarach wysokiego ryzyka (np. bloki operacyjne, intensywna terapia) oraz na powierzchnie nieodporne na działanie akloholi, łącznie z głowicami USG. Dezynfekcja poprzez czwartorzędowe związki amonowe (chlorek didecylodimetyloamoniowy). Spektrum działania: B (w tym Tbc), F, V. Rozmiar chusteczek - nie mniej niż: 22 cm długości, 13 cm szerokości. Wkład musi być kompatybilny do pojemników wymienionych w punkcie 1, oryginalnie zapakowany, tak by chronić chusteczki przed wysychaniem oraz być opatrzony oryginalną nalepką w języku polskim. Wielkość wkładu: 120-150 chusteczek.</t>
  </si>
  <si>
    <t>zestaw</t>
  </si>
  <si>
    <t>sztuka</t>
  </si>
  <si>
    <t>1. Dotyczy poz. 1-5: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</si>
  <si>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 xml:space="preserve">Testy paskowe do kontroli aktywności preparatów z pozycji 3 i 4, zgodne z wymaganiami producenta preparatów z pozycji 3 i 4 . Wymagane nie mniej niż 100 sztuk pasków w opakowaniu jednostkowym. </t>
  </si>
  <si>
    <t>Preparat do dekalcynacji i dezynfekcji chemiczno-termicznej aparatów do hemodializy (dializa wodorowęglanowa) firmy Fresenius. Spektrum działania: bakteriobójcze (w tym Tbc), grzybobójcze, wirusobójcze (w tym HIV, HBV, HCV). Zawierający kwas cytrynowy i kwas mlekowy. Opakowanie 5l.</t>
  </si>
  <si>
    <t>Kapsuła wodorowęglanowa do zabiegów hemodializ, 650 g, do aparatu Fresenius 5008</t>
  </si>
  <si>
    <t>Kapsuła wodorowęglanowa do zabiegów hemodializ, 650 g, do aparatu Fresenius 4008</t>
  </si>
  <si>
    <t>Kapsuła wodorowęglanowa do zabiegów hemodializ,  650 g, do aparatu do hemodializ Dialog firmy Braun</t>
  </si>
  <si>
    <t>Płynny koncentrat środka myjącego do gruntownego czyszczenia instrumentów chirurgicznych ze stali nierdzewnej wykonanych utwardzonej stali chromowej, chromowo-niklowej. Mycie w kąpieli zanurzeniowej i ultradźwiękowej. Usuwający przebarwienia, naloty rdzy, przebarwienia, zmatowienia narzędzi. Opakowanie 1l.</t>
  </si>
  <si>
    <t>Preparat do pielęgnacji narzędzi medycznych, dodawany w fazie płukania końcowego, w myjniach automatycznych. O małym dozowaniu emulgatorów, powodującym nałożenie cienkiej warstwy środka pielęgnacyjnego na płukanych narzędziach. Zapewniający smarowanie zawiasów, sworzni i połączeń. Nie utwardzający się podczas sterylizacji i nie hamujący procesu sterylizacji. Biokompatybilny. Kanister 5 litrów</t>
  </si>
  <si>
    <t>Łagodny preparat myjący, na bazie alkalicznej z substancjami powierzchniowo-czynnymi. Niskopieniący się, bez właściwości ściernych. Produkt szybko usuwający, rozpuszczający różnego rodzaju zanieczyszczenia, kamień kotłowy, plamy tlenków. Skutecznie czyszczący. Kanister 5 litrowy.</t>
  </si>
  <si>
    <t>Łagodny detergent zasadowy, do mycia automatycznego  basenów, kaczek, itp. Umożliwiający stosowanie na powierzchniach odpornych na zasady, jak stal nierdzewna, ceramika, szkło, plastik. Biodegradowalny.  kanister 5 litrów</t>
  </si>
  <si>
    <t>Płynny koncentrat do czyszczenia, dekalcyfikacji oraz dezynfekcji termicznej aparatów do hemodializy Braun Dialog Plus. Skład: kwas cytrynowy 50%. Spektrum  bakteriobójcze, grzybobójcze, prątkobójcze, wirusobójcze (wliczając HBV, HCV, HIV) w temperaturze 83oC w czasie ekspozycji od 10  do 20 minut. Bezpieczny w użyciu oraz obojętny dla środowiska. Kanister musi być kompatybilny z uchwytem ww. aparatu do hemodializy.  Kanister 10 l</t>
  </si>
  <si>
    <t>1. Dotyczy poz. 1, 2: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</si>
  <si>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 xml:space="preserve">Testy paskowe do kontroli aktywności preparatów z pozycji 1 i 2, zgodne z wymaganiami producenta preparatów z pozycji 1 i 2 . Wymagane nie mniej niż 100 sztuk pasków w opakowaniu jednostkowym. </t>
  </si>
  <si>
    <t>Preparat do wstępnej dekontaminacji narzędzi, wyrobów medycznych, zapobiegający wysychaniu podczas transportu. O wysokiej kompatybilności materiałowej. Bakteriostatyczny, nie powodujący aerozolu. o neutralnym pH (6-8). Nie pozostawiający plam lub przebarwień na narzędziach i wyrobach medycznych. Zawierający środki powierzchniwo czynne (surfaktanty) oraz inhibitory korozji. Możliwość użycia do endoskopów (giętkich i sztywnych). Opakowanie z aplikatorem nie mniejsze niż 600 ml i nie większe niż 900 ml. Wyrób medyczny.</t>
  </si>
  <si>
    <t xml:space="preserve">Płynny preparat do dezynfekcji w myjniach-dezynfektorach w temperaturze 60°C. Neutralne pH. Stosowany do maszyn z pompami dozującymi. Zawierający w składzie substancje inaktywujące drobnoustroje, aldehyd glutarowy, inhibitory korozji. Wykazujący skuteczność wobec bakterii (w tym prątków gruźlicy), grzybów, wirusów. Nie wymagający neutralizacji po procesie. Możliwość dezynfekcji wyrobów z gumy, obuwia chrurgicznego. Opakowanie 5l.                                                                                                                                                                                                                    </t>
  </si>
  <si>
    <t>Gotowy do użycia płyn do płukania jamy ustnej, antybakteryjny, na bazie chlorheksydyny. O działaniu przeciwbakteryjnym, przeciwgrzybiczym, przeciwwirusowym (w tym: HIV, wirus opryszczki). Stosowany w profilaktyce i leczeniu stanów zapalnych jamy ustnej i dziąseł, próchnicy, hamujący powstawanie płytki nazębnej. Niezawierający jodu.  Opakowanie 300 ml.</t>
  </si>
  <si>
    <t>Preparat do dezynfekcji metodą zamgławiania. Przeznaczony do urządzenia Aerosept Compact 250 firmy Lb.Anios. Skład: gotowy do użycia, stabilizowany roztwór kwasu nadoctowego i nadtlenku wodoru. O spektrum: bakteriobójczym (w tym na Clostridium difficile), grzybobójczym, wirusobójczym. Opakowanie 2 litry</t>
  </si>
  <si>
    <t xml:space="preserve">Płynny, niepieniący się lub niskopieniący preparat do posiadanych przez zamawijącego (na gwarancji) myjni -dezynfektorów basenów i kaczek Erlen. Nie pozostawiający smóg i zacieków po myciu. Zawierający inhibitor korozji, środki zmiękczające/zapobiegające osadzaniu się kamienia. Opakowanie 5 litrów. </t>
  </si>
  <si>
    <t>Preparat  do czyszczenia i dezynfekcji wyrobów medycznych wykonanych z materiałów o wysokich wymogach np. (inkubatory, powierzchnie ze szkła akrylowego, wyciski stomatologiczne), sprzętu anestezjologicznego, masek do oddychania i inhalacji, powierzchni. Na bazie nadsiarczanów, bez aldehydów, fenolu, chloru i związków amoniowych. Preparat dobrze rozpuszczalny w wodzie wodociągowej w temp. otoczenia, roztwór roboczy bezbarwny, stabilność roztworu roboczego nie krótsza niż 24 godziny. Możliwość stosowania w obecności pacjenta oraz użycia w kontakcie z żywnością. Spektrum działania: B, F, V ( HIV, HBV, HCV, Rota, Noro, Adeno, Vaccinia, Polio) w czasie nieprzekraczającym 10 minut,  możliwość rozszerzenia spektrum o Clostridium difficile skuteczny w stężeniu 2% w czasie nie przekraczającym 2 godzin. Wyrób medyczny klasy II a. Opakowanie (granulat) 900 g</t>
  </si>
  <si>
    <t xml:space="preserve">Środek enzymatyczny do manualnego mycia oraz dezynfekcji narzędzi na bazie aktywnego tlenu. Zapobiegający koagulacji białka. Wykazujący pełne spektrum działania: bakteriobójczo, drożdżakobójczo, grzybobójczo, bójczo wobec prątków gruźlicy, wirusobójczo wobec vaccinia, wirusa polyoma SV40, adenowirusa, poliowirusa oraz sporobójczo wobec Clostridium difficile, Bacillus subtilis. Dający możliwość stosowania również wobec endoskopów giętkich, szkła akrylowego, sprzętu i wyposażenia anestezjologicznego, w myjniach ultradźwiękowych. Zawierający co najmniej trzy enzymy: lipaza, proteaza, amylaza, ponadto poniżej 5 % związków powierzchniowo-czynnych i 5% fosforanów oraz 5 % EDTA. Opakowanie 1,5 kg. </t>
  </si>
  <si>
    <t>Środek enzymatyczny do manualnego mycia oraz dezynfekcji narzędzi na bazie aktywnego tlenu. Zapobiegający koagulacji białka. Wykazujący pełne spektrum działania: bakteriobójczo, drożdżakobójczo, grzybobójczo, bójczo wobec prątków gruźlicy, wirusobójczo wobec vaccinia, wirusa polyoma SV40, adenowirusa, poliowirusa oraz sporobójczo wobec Clostridium difficile, Bacillus subtilis. Dający możliwość stosowania również wobec endoskopów giętkich, szkła akrylowego, sprzętu i wyposażenia anestezjologicznego, w myjniach ultradźwiękowych. Zawierający co najmniej trzy enzymy: lipaza, proteaza, amylaza, ponadto poniżej 5 % związków powierzchniowo-czynnych i 5% fosforanów oraz 5 % EDTA. Opakowanie 6 kg.</t>
  </si>
  <si>
    <t>Preparat do mycia i dezynfekcji endoskopów sztywnych i giętkich, sond ultradźwiękowych, oprzyrządowania anestezjologicznego, narzędzi chirurgicznych. Również do stosowania w myjniach ultradźwiękowych, myjni które pracują wykorzystując w obiegu zimną wodę. Wykazujący się skutecznością mikrobiologiczną w warunkach obciążenia surowicą do 7 dni. Spektrum działania: bakteriobójczo, prątkobójczo, drożdżakobójczo, wirusobójczo wobec BVDV, wirusa vaccinia, rotawirusa, adenowirusa i wirusa polyoma SV40. Nie zawierający aldehydów. Zawierający chlorek dimetylodioktyloamoniowy, niejonowe związki powierzchniowo czynne, substancje chroniące przed korozją. Odpowiedni do stosowania wobec gumy, tworzyw sztucznych, metalu, szkła lub porcelany. Wyrób medyczny. Opakowanie 5 litrów.</t>
  </si>
  <si>
    <t xml:space="preserve">Płynny preparat myjąco-dezynfekcyjny, do ręcznej i maszynowej dekontaminacji narzędzi termostabilnych i termolabilnych w myjniach oraz mycia ręcznego i dezynfekcji. Usuwający pozostałości organiczne, w tym zaschniętą krew, białko i inne pozostałości pozabiegowe. Odpowiedni do stali nierdzewnej, tytanu, chromowanego i niklowanego mosiądzu, metali twardych oraz do sprzętu anestezjologicznego. Na bazie fosforanów i środków powierzchniowo-czynnych. Bakteriobójczy, grzybobójczy, prątkobójczy oraz wirusobójczy, o potwierdzonych badaniami działaniem przeciwprionowym. </t>
  </si>
  <si>
    <t>Enzymatyczny preparat do mycia w myjniach  Olympus ETD. Skład - niejonowe związki powierzchniowo-czynne, enzymy, glikole konserwujące. Niezawierający soli kwasów organicznych. Działający w temperaturze 45-60°C (zgodnie z programem myjni). Opakowanie 5 l.</t>
  </si>
  <si>
    <t>Płynny koncentrat środka płuczącego do płukania w maszynowej dekontaminacji wyrobów medycznych jak narzędzia chirurgiczne (w tym okulistyczne, anestezjologiczne,) implanty, butelki do karmienia, endoskopy. Przyspieszający wysychanie, ograniczający pozostawianie zacieków. Skład: poniżej 5% anionowych środków powierzchniowo-czynnych, 5-15% niejonowych środków powierzchniowo-czynnych. Wyrób medyczny. Przechowywanie do 30°C.</t>
  </si>
  <si>
    <t>Preparat do zobojętniania osadów alkalicznych w procesie mycia narzędzi chirurgicznych (po zasadniczej fazie mycia) i do usuwania plam z twardej wody. Łagodnie kwasowy, oparty na kwasie cytrynowym. Bez fosforanów i substancji powierzchniowo-czynnych. Nadający się do wszystkich typów myjni-dezynfektorów. Z możliwością stosowania do różnych materiałów,  wszystkich powierzchni kwasoodpornych (w tym. ze stali nierdzewnej, ceramiki, szkła i plastiku. Kanister 5 litrów</t>
  </si>
  <si>
    <t xml:space="preserve"> Łagodny detergent zasadowy, do mycia automatycznego basenów, kaczek, itp., oraz orurowania myjni. Stosowany do przemywania i spłukiwania. Zapobiegający tworzeniu się kamienia. Umożliwiający stosowanie na powierzchniach odpornych na zasady, jak stal nierdzewna, ceramika, szkło, plastik. Biodegradowalny. Kanister 5 litrowy.</t>
  </si>
  <si>
    <t>Płynny, niepieniący się, pięcioenzymatyczny preparat myjący stosowany do mycia wyrobów medycznych, narzędzi, oprzyrządowania anastezjologicznego, endoskopów. Do mycia manualnego, w myjkach ultradźwiękowych firmy Steelco, w półautomatycznych i automatycznych myjniach dezynfektorach. Zachowujący aktywność w temperaturze 60oC. Rozpuszczający biofilm. Działający bakterio- i grzybostatycznie. pH roztworu neutralne. Nie wymagajacy stosowania srodków neutralizujących po procesie maszynowym. Wyrób medyczny. Opakowanie 5l.</t>
  </si>
  <si>
    <t>Preparat do maszynowej dezynfekcji termolabilnych wyrobów medycznych oraz endoskopów, działający na bazie aldehydu glutarowego, nie zawierający formaldehydu, czwartorzędowych związków amoniowych.  Wykazujący działanie bakteriobójcze (w tym prątkobójcze), bakteriobójczy, grzybobójczy, prątkobójczy, oraz wirusobójczy – stężenie 1,0%,w temperaturze  55°C, 5min. Umożliwiający bezpieczne przechowywanie w zakresie temperatur 0-30°C.  Substancje dezynfekujące w 100 g: 10,5 g aldehyd glutarowy. Kanister 5 litrowy zawierający płynny koncentrat.</t>
  </si>
  <si>
    <t xml:space="preserve">Preparat w postaci koncentratu, do mycia ręcznego i maszynowego narzędzi medycznych termolabilnych i termostabilnych. Pozwalający na ręczne mycie narzędzi metodą zanurzeniową lub w myjniach ultradźwiękowych oraz na mycie maszynowe narzędzi chirurgicznych, mikronarzędzi, endoskopów. Umożliwiający mycie narzędzi stosowanych w chirurgii małoinwazyjnej (MIC) oraz mikronarzędzi, endoskopów elastycznych, wyposażenia anestezjologicznego, pojemników oraz innego wyposażenia medyczno-technicznego. Umożliwiający  użycie wobec narzędzi i wyposażenia ze stali nierdzewnej i narzędziowej, elementów optycznych, typowych tworzyw sztucznych, jak również sprzętu anestezjologicznego. Umożliwiający ręczne i maszynowe mycie narzędzi chirurgicznych Endo Wrist do robota da Vinci. Preparat musi spełniać wymagania dotyczące zminimalizowania ryzyka przeniesienia nowego wariantu choroby Creutzfeldta-Jakoba (CJD) podczas reprocesingu wyrobów medycznych. Kanister 5 litrowy. </t>
  </si>
  <si>
    <t>Płynny preparat myjący do maszynowego mycia basenów, kaczek. Niepieniący, usuwający zaschnięte osady, w tym wydaliny ludzkie. Odpowiedni dla wody o każdym stopniu twardości. Z możliwością użycia jako środek płuczący. Skład - poniżej 5 % fosfonianów i od 15-30% EDTA. Umożliwiający bezpieczne przechowywanie w zakresie temperatur 0-30°C.  Opakowanie 5l.</t>
  </si>
  <si>
    <t>Płynny, preparat enzymatyczny przeznaczony do mycia w myjniach dezynfektorach, w procesie dezynfekcji chemiczno-termicznej lub termicznej. Posiadający enzymy proteolityczne aktywne w zakresie 40-60°C. Rozkładający białko i krew. Neutralne pH (od 6 do 8). Umożliwiający mycie co najmniej: elastomerów (gumy), tworzywa sztucznego, szkła, aluminium oksydowanego, endoskopów, obuwia operacyjnego, narzędzi chirurgicznych, sprzętu anestezjologicznego oraz stosowanego w chirurgii małoinwazyjnej. Opakowanie 5l.</t>
  </si>
  <si>
    <t>1. Jeżeli w dokumentach o którycj mowa w pkt 6.5.1.1. specyfikacji - materiały firmowe użyty zostanie termin "temperatura pokojowa", to w takim przypadku wymagane jest podanie konkretnego przedziału temperatur w stopniach Celcjusza, jaki pod niniejszym pojęciem (temperatura pokojowa) należy rozumieć.</t>
  </si>
  <si>
    <t>Preparat przeznaczony zarówno do dezynfekcji zimnej i dekalcyfikacji urządzeń do hemodializy (urządzenia Fresenius) jak i do dezynfekcji sieci wodnej (rury z wodą uzdatnioną, zmiękczacze i błony RO), oraz do dezynfekcji mieszalników do produkcji koncentratów.</t>
  </si>
  <si>
    <t>1.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oraz określone warunki przechowywania produktu</t>
  </si>
  <si>
    <t xml:space="preserve">Preparat do płukania, zapobiegający powstawaniu kamienia kotłowego, oparty na substancjach powierzchniowo-czynnych, wspomagający proces suszenia. Zastosowanie: na powierzchniach ze stali nierdzewnej, ceramiki, szkła, plastiku i odpornych powierzchni metali miękkich. Skracający czas suszenia i zmniejszający powstawanie plam od wody (powierzchnie wolne od zacieków). Biokompatybilny. Kanister 5 litrów </t>
  </si>
  <si>
    <t>Preparat do dezynfekcji w myjniach Olympus ETD. Oparty na bazie aldehydu glutarowego, zawierający inhibitory korozji. Niezawierający soli kwasów organicznych oraz glikoksalu. Z wykluczeniem substancji wysoce łatwopalnych. Zakres działania: B (w tym Tbc), Zamawiający wymaga oryginalnego preparatu D-ETD lub równoważnego. Opakowanie 5 l.</t>
  </si>
  <si>
    <t>2. Jeżeli do otwarcia produktu wymagane jest użycie stosownych kluczy wykonawca zobowiązany jest (w cenie oferty) dostarczyć stosowny kran i klucz do kanistra/ opakowania/ pojemnika w ilości co najmniej 1 na 5 kanistrów/ opakowań/ pojemników.</t>
  </si>
  <si>
    <t>3. Jeżeli w dokumentach o którycj mowa w pkt 6.5.1.1. specyfikacji - materiały firmowe użyty zostanie termin "temperatura pokojowa", to w takim przypadku wymagane jest podanie konkretnego przedziału temperatur w stopniach Celcjusza, jaki pod niniejszym pojęciem (temperatura pokojowa) należy rozumieć.</t>
  </si>
  <si>
    <t>Preparat  do czyszczenia i dezynfekcji wyrobów medycznych wykonanych z materiałów o wysokich wymogach np. (inkubatory, powierzchnie ze szkła akrylowego, wyciski stomatologiczne), sprzętu anestezjologicznego, masek do oddychania i inhalacji, powierzchni. Na bazie nadsiarczanów, bez aldehydów, fenolu, chloru i związków amoniowych. Preparat dobrze rozpuszczalny w wodzie wodociągowej w temp. otoczenia/ pokojowej, roztwór roboczy bezbarwny, stabilność roztworu roboczego nie krótsza niż 24 godziny. Możliwość stosowania w obecności pacjenta oraz użycia w kontakcie z żywnością. Spektrum działania: B, F, V ( HIV, HBV, HCV, Rota, Noro, Adeno, Vaccinia, Polio) w czasie nieprzekraczającym 10 minut,  możliwość rozszerzenia spektrum o Clostridium difficile skuteczny w stężeniu 2% w czasie nie przekraczającym 2 godzin. Wyrób medyczny klasy II a. Opakowanie - saszetka 40g</t>
  </si>
  <si>
    <r>
      <t xml:space="preserve">2. Wykonawca jest zobowiazany określić jakie materiały należy użyć dla oceny pozostałości środka dezynfekcyjnego po wykonanej dezynfecji:
</t>
    </r>
    <r>
      <rPr>
        <b/>
        <sz val="11"/>
        <rFont val="Garamond"/>
        <family val="1"/>
        <charset val="238"/>
      </rPr>
      <t>PODAĆ: ……………………………………………………………………………..</t>
    </r>
  </si>
  <si>
    <t xml:space="preserve">Płynny preparat do wstępnej dezynfekcji  dezynfekcji manualnej narzędzi termostabilnych i termolabilnych, także stomatologicznych, endoskopów elastycznych, Umożliwiający przechowywanie na mokro narzędzi chirurgicznych oraz stomatologicznych przez dłuższy okres czasu przed ich dalszą obróbką (do 72 godzin) oraz manualne mycie i dezynfekcję termostabilnych i termolabilnych narzędzi, endoskopów elastycznych. Wykazujący działanie bakteriobójcze i drożdżakobójcze, działanie na wirusy osłonkowe, potwierdzone badaniami. Nie zawierający aldehydów oraz czwartorzędowych związków amoniowych. Przechowywać w temperaturach do 30 °C. </t>
  </si>
  <si>
    <t>Płyn (metakrzemian disodu 5-10%, wodorotlenek sodu &lt; 1%) do maszynowego mycia utensyliów oraz zapobiegania odkładania kamienia w generatorze pary w myjniach DDC Dolphin oraz Panamatic Optima posiadanych przez Zamawiającego. pH 12,5 , kolor żółty, pojemność kanistra 5l</t>
  </si>
  <si>
    <t>Dotyczy części 4 poz. 3; część 9 poz. 1, 2, 5; część 12 poz. 2; część 16: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</si>
  <si>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Gotowy do użycia, płynny preparat do mycia i dezynfekcji oparty na działaniu H2O2. Stężenie nadtlenku wodoru w granicach od 1,25 g do 1,75 grama na 100 gram preparatu. Wykazujący działanie bakteriobójcze (w tym na prątki gruźlicy), grzybobójcze, drożdżobójcze w czasie nie dłuższym niż 5 minut, a sporobójcze w czasie nie dłuższym niż 15 minut (w warunkach brudnych). Przebadane według normy EN 16615 lub równoważnej. Skuteczność wobec wirusów (w tym Adeno, Polyoma SV40, HIV, HBV, HCV) nie dłuższy niż 30 sekund. Dobra kompatybilność materiałowa.</t>
  </si>
  <si>
    <t xml:space="preserve">Gotowy do użycia, płynny preparat do mycia i dezynfekcji oparty na działaniu H2O2. Stężenie nadtlenku wodoru w granicach od 1,25 g do 1,75 grama na 100 gram preparatu. Wykazujący działanie bakteriobójcze, drożdżobójcze w czasie do 20 sekund, grzybobójcze nie dłuższe niż 5 minut. Działanie wobec prątków gruźlicy nie dłuższe niż 15 minut. Przebadane według normy EN 16615 lub równoważnej. Skuteczność wobec wirusów (w tym Rota, Polyoma SV40, HIV, HBV, HCV) nie dłuższy niż 30 sekund. Dobra kompatybilność materiałowa. </t>
  </si>
  <si>
    <t>Gotowy do użycia, preparat do mycia i dezynfekcji oparty na działaniu H2O2, w postaci nasączonych chusteczek. Stężenie nadtlenku wodoru w granicach od 0,9 g do 1,5 grama na 100 gram preparatu. Wykazujący działanie bakteriobójcze (w tym na prątki gruźlicy), drożdżobójcze, grzybobójcze w czasie nie dłuższym niż 5 minut. Skuteczność wobec C.difficille (nie więcej niż w 5 minut). Przebadane według normy EN 16615 lub równoważnej. Dobra kompatybilność materiałowa. Opakowanie zawierające od 90 do 110 nasączonych chusteczek o wymarach między dł 19-21 cm x szer. 19-21 cm</t>
  </si>
  <si>
    <t>Gotowy do użycia, preparat do mycia i dezynfekcji oparty na działaniu H2O2, w postaci nasączonych chusteczek. Stężenie nadtlenku wodoru w granicach od 0,9 g do 1,5 grama na 100 gram preparatu. Wykazujący działanie bakteriobójcze, drożdżobójcze, grzybobójcze w czasie nie dłuższym niż 5 minut w badaniu w warunkach brudnych. Przebadane według normy EN 16615 lub równoważnej. Dobra kompatybilność materiałowa. Opakowanie zawierajace od 90 do 110 nasączonych chusteczek o wymarach między dł 19-21 cm x szer. 19-21 cm</t>
  </si>
  <si>
    <t>Preparat przeznaczony do dezynfekcji powierzchni zmywalnych i przedmiotów które można zanurzyć w roztworze, posiadający właściwości myjące. Składnik aktywny - kwas nadoctowy. Przetestowany zgodnie z normami europejskimi. Działanie: bakteriobójczo (w tym na spory). prątkobójczo (w tym Tbc), grzybobójczo, wirusobójczo (w tym Polio). Skuteczność bakteriobójcza  i drożdzobójcza w czasie nie dłuższym niż 1 minuta (według normy EN 16615 lub równoważnej), sporobójcza - C. difficile w czasie nie dłuższym niż 10 minut (według normy EN 16615 lub równoważnej). Opakowanie 1,5kg.</t>
  </si>
  <si>
    <t>Gotowy do użycia preparat do mycia i dezynfekcji w postaci pianki. Przeznaczony do szybkiej dezynfekcji sprzętu i wyposażenia medycznego oraz innych małych powierzchni nieodpornych na działanie alkoholi, niezawierający aldehydów. Nie wymagający spłukiwania. Spektrum działania: bakterie (z Tbc), grzyby, wirusy (w tym HIV, HBV, HCV), Vaccinia,  Adeno, Rota, Papova). Wymagany czas działania bakteriobójczego potwierdzony wg normy EN 16615 lub równoważnej nie dłuższy niż 1 minuta. Możliwość stosowania na płyty akrylowe. Opakowanie 750 ml.</t>
  </si>
  <si>
    <t>Preparat alkoholowy do szybkiej dezynfekcji aparatury i sprzętu medycznego, małych powierzchni (w tym trudnodostępnych), odpornych na działanie alkoholi, nie zanieczyszczonych substancją organiczną powierzchni. Gotowy do użycia, nie wymagający rozcieńczenia, do stoswania metodą przecierania i spryskiwania. Wysychający bez pozostałości. Spektrum działania: B (w tym Tbc), V, F. Czas działania na Noro i Papova virusy nie dłuższy niż10 minut, a Adeno i Rota 1 minutę. Czas działania bakteriobójczego i drożdżobójczego 1 minuta (potwierdzone badaniem wg normy 16615 lub równoważnej). Opakowanie 650 ml.</t>
  </si>
  <si>
    <t>Preparat alkoholowy do szybkiej dezynfekcji aparatury i sprzętu medycznego, małych powierzchni (w tym trudnodostępnych), odpornych na działanie alkoholi, nie zanieczyszczonych substancją organiczną powierzchni. Gotowy do użycia, nie wymagający rozcieńczenia, do stoswania metodą przecierania i spryskiwania. Wysychający bez pozostałości. Spektrum działania: B (w tym Tbc), V, F. Czas działania na Noro i Papova virusy nie dłuższy niż 10 minut, a Adeno i Rota 1 minutę. Czas działnia bakteriobójczego i drożdżobójczego 1 minuta (potwierdzone badaniem wg normy 16615 lub równoważnej). Opakowanie 5l</t>
  </si>
  <si>
    <t>Preparat alkoholowy do szybkiej dezynfekcji aparatury i sprzętu medycznego, małych powierzchni (w tym trudnodostępnych), odpornych na działanie alkoholi, nie zanieczyszczonych substancją organiczną powierzchni. Gotowy do użycia, nie wymagający rozcieńczenia, do stoswania metodą przecierania i spryskiwania. Wysychający bez pozostałości. Spektrum działania: B (w tym Tbc), V, F. Czas działania na Noro i Papova virusy nie dłuższy niż 10 minut, a Adeno i Rota 1 minutę. Czas działnia bakteriobójczego i drożdżobójczego 1 minuta (potwierdzone badaniem wg normy 16615 lub równoważnej). Opakowanie 1l</t>
  </si>
  <si>
    <t>Preparat w postaci płynnego koncentratu do przygotowania roztworu roboczego do sporobójczej dezynfekcji i mycia powierzchni, sprzętu i wyposażenia medycznego. Preparat działający w oparciu o kombinację składników aktywnych, w tym poliaminy, nie zawierający toksycznych aldehydów, związków uwalniających chlor, alkoholi, nie wymagający aktywatora. Wyrób medyczny. Spektrum i czas działania przy 5% stężeniu roztworu: bakterie (w tym: S.aureus, P.aeruginosa) - 1 min. (zgodnie z normami EN 1276, EN 13727, EN 14561 lub równoważnymi), grzyby i drożdże (w tym: C.albicans, A.niger) - 5 min., wirusy osłonowe (w tym HIV, HCV, HBV) - 1 min. i nieosłonowe (w tym: Polio, Adeno, Noro) - 5 min. (wg normy EN 14476), prątki gruźlicy -Tbc - 5 min. (wg normy 14348 lub równoważnej), spory C.difficile, C.perfringens - 1 min (wg normy EN 14347 lub równoważnej). Spełniający wymagania normy EN 14885  Faza II Etap II lub równoważnej. O zapachu neutralnym. Opakowanie 6 l.</t>
  </si>
  <si>
    <t>Preparat w postaci płynnego koncentratu do przygotowania roztworu roboczego do sporobójczej dezynfekcji i mycia powierzchni, sprzętu i wyposażenia medycznego. Preparat działający w oparciu o kombinację składników aktywnych, w tym poliaminy, nie zawierający toksycznych aldehydów, związków uwalniających chlor, alkoholi, nie wymagający aktywatora. Wyrób medyczny. Spektrum i czas działania przy 5% stężeniu roztworu: bakterie (w tym: S.aureus, P.aeruginosa) - 1 min. (zgodnie z normami EN 1276, EN 13727, EN 14561 lub równoważnymi), grzyby i drożdże (w tym: C.albicans, A.niger) - 5 min., wirusy osłonowe (w tym HIV, HCV, HBV) - 1 min. i nieosłonowe (w tym: Polio, Adeno, Noro) - 5 min. (wg normy EN 14476 lub równoważnej), prątki gruźlicy -Tbc - 5 min. (wg normy 14348 lub równoważnej), spory C.difficile, C.perfringens - 1 min (wg normy EN 14347 lub równoważnej). Spełniający wymagania normy EN 14885 Faza II Etap II lub równoważnej. O zapachu neutralnym. opakowanie 750 ml.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</si>
</sst>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s>
  <fonts count="40">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98">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 fontId="5" fillId="0"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2"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1" fontId="39" fillId="0" borderId="0" xfId="0" applyNumberFormat="1" applyFont="1" applyFill="1" applyAlignment="1" applyProtection="1">
      <alignment horizontal="center"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0" borderId="3" xfId="11" applyNumberFormat="1" applyFont="1" applyFill="1" applyBorder="1" applyAlignment="1" applyProtection="1">
      <alignment horizontal="left" vertical="center" wrapText="1"/>
      <protection locked="0"/>
    </xf>
    <xf numFmtId="44" fontId="5" fillId="0" borderId="3" xfId="0" applyNumberFormat="1" applyFont="1" applyBorder="1" applyAlignment="1">
      <alignment horizontal="left" vertical="center" wrapText="1"/>
    </xf>
    <xf numFmtId="49" fontId="5" fillId="0" borderId="0" xfId="0" applyNumberFormat="1" applyFont="1" applyFill="1" applyBorder="1" applyAlignment="1" applyProtection="1">
      <alignment vertical="top" wrapText="1"/>
      <protection locked="0"/>
    </xf>
    <xf numFmtId="0" fontId="5" fillId="0" borderId="0" xfId="0"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0" fontId="5" fillId="0" borderId="0" xfId="0" applyFont="1" applyAlignment="1">
      <alignment horizontal="justify" vertical="top" wrapText="1"/>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67"/>
  <sheetViews>
    <sheetView showGridLines="0" view="pageBreakPreview" topLeftCell="A37" zoomScale="130" zoomScaleNormal="100" zoomScaleSheetLayoutView="130" zoomScalePageLayoutView="115" workbookViewId="0">
      <selection activeCell="B44" sqref="B44:D44"/>
    </sheetView>
  </sheetViews>
  <sheetFormatPr defaultColWidth="9.109375" defaultRowHeight="14.4"/>
  <cols>
    <col min="1" max="1" width="4.109375" style="1" customWidth="1"/>
    <col min="2" max="2" width="19.109375" style="1" customWidth="1"/>
    <col min="3" max="3" width="61.88671875" style="1" customWidth="1"/>
    <col min="4" max="4" width="23.6640625" style="4" customWidth="1"/>
    <col min="5" max="5" width="12.33203125" style="1" customWidth="1"/>
    <col min="6" max="10" width="9.109375" style="1"/>
    <col min="11" max="11" width="16.5546875" style="1" customWidth="1"/>
    <col min="12" max="13" width="16.109375" style="1" customWidth="1"/>
    <col min="14" max="16384" width="9.109375" style="1"/>
  </cols>
  <sheetData>
    <row r="1" spans="2:6" ht="18" customHeight="1">
      <c r="D1" s="2" t="s">
        <v>37</v>
      </c>
    </row>
    <row r="2" spans="2:6" ht="18" customHeight="1">
      <c r="B2" s="3"/>
      <c r="C2" s="3" t="s">
        <v>33</v>
      </c>
      <c r="D2" s="3"/>
    </row>
    <row r="3" spans="2:6" ht="18" customHeight="1"/>
    <row r="4" spans="2:6" ht="18" customHeight="1">
      <c r="B4" s="1" t="s">
        <v>25</v>
      </c>
      <c r="C4" s="1" t="s">
        <v>60</v>
      </c>
      <c r="E4" s="5"/>
    </row>
    <row r="5" spans="2:6" ht="18" customHeight="1">
      <c r="E5" s="5"/>
    </row>
    <row r="6" spans="2:6" ht="35.4" customHeight="1">
      <c r="B6" s="1" t="s">
        <v>24</v>
      </c>
      <c r="C6" s="76" t="s">
        <v>59</v>
      </c>
      <c r="D6" s="76"/>
      <c r="E6" s="6"/>
      <c r="F6" s="7"/>
    </row>
    <row r="7" spans="2:6" ht="14.25" customHeight="1"/>
    <row r="8" spans="2:6" ht="14.25" customHeight="1">
      <c r="B8" s="8" t="s">
        <v>21</v>
      </c>
      <c r="C8" s="86"/>
      <c r="D8" s="87"/>
      <c r="E8" s="5"/>
    </row>
    <row r="9" spans="2:6" ht="31.5" customHeight="1">
      <c r="B9" s="8" t="s">
        <v>26</v>
      </c>
      <c r="C9" s="88"/>
      <c r="D9" s="89"/>
      <c r="E9" s="5"/>
    </row>
    <row r="10" spans="2:6" ht="18" customHeight="1">
      <c r="B10" s="8" t="s">
        <v>20</v>
      </c>
      <c r="C10" s="82"/>
      <c r="D10" s="83"/>
      <c r="E10" s="5"/>
    </row>
    <row r="11" spans="2:6" ht="18" customHeight="1">
      <c r="B11" s="8" t="s">
        <v>27</v>
      </c>
      <c r="C11" s="82"/>
      <c r="D11" s="83"/>
      <c r="E11" s="5"/>
    </row>
    <row r="12" spans="2:6" ht="18" customHeight="1">
      <c r="B12" s="8" t="s">
        <v>28</v>
      </c>
      <c r="C12" s="82"/>
      <c r="D12" s="83"/>
      <c r="E12" s="5"/>
    </row>
    <row r="13" spans="2:6" ht="18" customHeight="1">
      <c r="B13" s="8" t="s">
        <v>29</v>
      </c>
      <c r="C13" s="82"/>
      <c r="D13" s="83"/>
      <c r="E13" s="5"/>
    </row>
    <row r="14" spans="2:6" ht="18" customHeight="1">
      <c r="B14" s="8" t="s">
        <v>30</v>
      </c>
      <c r="C14" s="82"/>
      <c r="D14" s="83"/>
      <c r="E14" s="5"/>
    </row>
    <row r="15" spans="2:6" ht="18" customHeight="1">
      <c r="B15" s="8" t="s">
        <v>31</v>
      </c>
      <c r="C15" s="82"/>
      <c r="D15" s="83"/>
      <c r="E15" s="5"/>
    </row>
    <row r="16" spans="2:6" ht="18" customHeight="1">
      <c r="B16" s="8" t="s">
        <v>32</v>
      </c>
      <c r="C16" s="82"/>
      <c r="D16" s="83"/>
      <c r="E16" s="5"/>
    </row>
    <row r="17" spans="1:5" ht="18" customHeight="1">
      <c r="C17" s="5"/>
      <c r="D17" s="9"/>
      <c r="E17" s="5"/>
    </row>
    <row r="18" spans="1:5" ht="18" customHeight="1">
      <c r="A18" s="58" t="s">
        <v>44</v>
      </c>
      <c r="B18" s="79" t="s">
        <v>54</v>
      </c>
      <c r="C18" s="78"/>
      <c r="D18" s="10"/>
      <c r="E18" s="7"/>
    </row>
    <row r="19" spans="1:5" ht="9.6" customHeight="1" thickBot="1">
      <c r="C19" s="7"/>
      <c r="D19" s="10"/>
      <c r="E19" s="7"/>
    </row>
    <row r="20" spans="1:5" ht="18" customHeight="1" thickBot="1">
      <c r="B20" s="11" t="s">
        <v>9</v>
      </c>
      <c r="C20" s="84" t="s">
        <v>0</v>
      </c>
      <c r="D20" s="85"/>
    </row>
    <row r="21" spans="1:5" ht="18" customHeight="1">
      <c r="A21" s="12"/>
      <c r="B21" s="13" t="s">
        <v>15</v>
      </c>
      <c r="C21" s="73">
        <f>'część (1)'!$G$7</f>
        <v>0</v>
      </c>
      <c r="D21" s="74"/>
    </row>
    <row r="22" spans="1:5" ht="18" customHeight="1">
      <c r="A22" s="12"/>
      <c r="B22" s="14" t="s">
        <v>16</v>
      </c>
      <c r="C22" s="73">
        <f>'część (2)'!$G$7</f>
        <v>0</v>
      </c>
      <c r="D22" s="74"/>
    </row>
    <row r="23" spans="1:5" s="54" customFormat="1" ht="18" customHeight="1">
      <c r="A23" s="12"/>
      <c r="B23" s="13" t="s">
        <v>17</v>
      </c>
      <c r="C23" s="73">
        <f>'część (3)'!$G$7</f>
        <v>0</v>
      </c>
      <c r="D23" s="74"/>
    </row>
    <row r="24" spans="1:5" s="63" customFormat="1" ht="18" customHeight="1">
      <c r="A24" s="66"/>
      <c r="B24" s="13" t="s">
        <v>42</v>
      </c>
      <c r="C24" s="73">
        <f>'część (4)'!$G$7</f>
        <v>0</v>
      </c>
      <c r="D24" s="74"/>
    </row>
    <row r="25" spans="1:5" s="63" customFormat="1" ht="18" customHeight="1">
      <c r="A25" s="66"/>
      <c r="B25" s="14" t="s">
        <v>43</v>
      </c>
      <c r="C25" s="73">
        <f>'część (5)'!$G$7</f>
        <v>0</v>
      </c>
      <c r="D25" s="74"/>
    </row>
    <row r="26" spans="1:5" s="63" customFormat="1" ht="18" customHeight="1">
      <c r="A26" s="66"/>
      <c r="B26" s="13" t="s">
        <v>61</v>
      </c>
      <c r="C26" s="73">
        <f>'część (6)'!$G$7</f>
        <v>0</v>
      </c>
      <c r="D26" s="74"/>
    </row>
    <row r="27" spans="1:5" s="63" customFormat="1" ht="18" customHeight="1">
      <c r="A27" s="66"/>
      <c r="B27" s="13" t="s">
        <v>62</v>
      </c>
      <c r="C27" s="73">
        <f>'część (7)'!$G$7</f>
        <v>0</v>
      </c>
      <c r="D27" s="74"/>
    </row>
    <row r="28" spans="1:5" s="63" customFormat="1" ht="18" customHeight="1">
      <c r="A28" s="66"/>
      <c r="B28" s="14" t="s">
        <v>63</v>
      </c>
      <c r="C28" s="73">
        <f>'część (8)'!$G$7</f>
        <v>0</v>
      </c>
      <c r="D28" s="74"/>
    </row>
    <row r="29" spans="1:5" s="54" customFormat="1" ht="18" customHeight="1">
      <c r="A29" s="12"/>
      <c r="B29" s="13" t="s">
        <v>64</v>
      </c>
      <c r="C29" s="73">
        <f>'część (9)'!$G$7</f>
        <v>0</v>
      </c>
      <c r="D29" s="74"/>
    </row>
    <row r="30" spans="1:5" s="63" customFormat="1" ht="18" customHeight="1">
      <c r="A30" s="66"/>
      <c r="B30" s="13" t="s">
        <v>65</v>
      </c>
      <c r="C30" s="73">
        <f>'część (10)'!$G$7</f>
        <v>0</v>
      </c>
      <c r="D30" s="74"/>
    </row>
    <row r="31" spans="1:5" s="63" customFormat="1" ht="18" customHeight="1">
      <c r="A31" s="66"/>
      <c r="B31" s="14" t="s">
        <v>66</v>
      </c>
      <c r="C31" s="73">
        <f>'część (11)'!$G$7</f>
        <v>0</v>
      </c>
      <c r="D31" s="74"/>
    </row>
    <row r="32" spans="1:5" s="63" customFormat="1" ht="18" customHeight="1">
      <c r="A32" s="66"/>
      <c r="B32" s="13" t="s">
        <v>67</v>
      </c>
      <c r="C32" s="73">
        <f>'część (12)'!$G$7</f>
        <v>0</v>
      </c>
      <c r="D32" s="74"/>
    </row>
    <row r="33" spans="1:6" s="63" customFormat="1" ht="18" customHeight="1">
      <c r="A33" s="66"/>
      <c r="B33" s="14" t="s">
        <v>68</v>
      </c>
      <c r="C33" s="73">
        <f>'część (13)'!$G$7</f>
        <v>0</v>
      </c>
      <c r="D33" s="74"/>
    </row>
    <row r="34" spans="1:6" s="63" customFormat="1" ht="18" customHeight="1">
      <c r="A34" s="66"/>
      <c r="B34" s="13" t="s">
        <v>69</v>
      </c>
      <c r="C34" s="73">
        <f>'część (14)'!$G$7</f>
        <v>0</v>
      </c>
      <c r="D34" s="74"/>
    </row>
    <row r="35" spans="1:6" s="63" customFormat="1" ht="18" customHeight="1">
      <c r="A35" s="66"/>
      <c r="B35" s="14" t="s">
        <v>70</v>
      </c>
      <c r="C35" s="73">
        <f>'część (15)'!$G$7</f>
        <v>0</v>
      </c>
      <c r="D35" s="74"/>
    </row>
    <row r="36" spans="1:6" s="63" customFormat="1" ht="18" customHeight="1">
      <c r="A36" s="66"/>
      <c r="B36" s="13" t="s">
        <v>71</v>
      </c>
      <c r="C36" s="73">
        <f>'część (16)'!$G$7</f>
        <v>0</v>
      </c>
      <c r="D36" s="74"/>
    </row>
    <row r="37" spans="1:6" s="63" customFormat="1" ht="18" customHeight="1">
      <c r="A37" s="66"/>
      <c r="B37" s="14" t="s">
        <v>72</v>
      </c>
      <c r="C37" s="73">
        <f>'część (17)'!$G$7</f>
        <v>0</v>
      </c>
      <c r="D37" s="74"/>
    </row>
    <row r="38" spans="1:6" s="55" customFormat="1" ht="18" customHeight="1">
      <c r="A38" s="12"/>
      <c r="B38" s="13" t="s">
        <v>73</v>
      </c>
      <c r="C38" s="73">
        <f>'część (18)'!$G$7</f>
        <v>0</v>
      </c>
      <c r="D38" s="74"/>
    </row>
    <row r="39" spans="1:6" s="48" customFormat="1" ht="15" customHeight="1">
      <c r="A39" s="12"/>
      <c r="B39" s="50"/>
      <c r="C39" s="51"/>
      <c r="D39" s="51"/>
    </row>
    <row r="40" spans="1:6" s="58" customFormat="1" ht="40.950000000000003" customHeight="1">
      <c r="A40" s="12" t="s">
        <v>45</v>
      </c>
      <c r="B40" s="81" t="s">
        <v>55</v>
      </c>
      <c r="C40" s="81"/>
      <c r="D40" s="81"/>
    </row>
    <row r="41" spans="1:6" ht="27.6" customHeight="1">
      <c r="A41" s="1" t="s">
        <v>46</v>
      </c>
      <c r="B41" s="78" t="s">
        <v>53</v>
      </c>
      <c r="C41" s="79"/>
      <c r="D41" s="80"/>
      <c r="E41" s="15"/>
    </row>
    <row r="42" spans="1:6" ht="43.2" customHeight="1">
      <c r="A42" s="12" t="s">
        <v>47</v>
      </c>
      <c r="B42" s="75" t="s">
        <v>74</v>
      </c>
      <c r="C42" s="75"/>
      <c r="D42" s="75"/>
      <c r="E42" s="16"/>
      <c r="F42" s="7"/>
    </row>
    <row r="43" spans="1:6" s="17" customFormat="1" ht="70.2" customHeight="1">
      <c r="A43" s="58" t="s">
        <v>48</v>
      </c>
      <c r="B43" s="76" t="s">
        <v>137</v>
      </c>
      <c r="C43" s="76"/>
      <c r="D43" s="76"/>
      <c r="E43" s="18"/>
    </row>
    <row r="44" spans="1:6" s="17" customFormat="1" ht="89.4" customHeight="1">
      <c r="A44" s="12" t="s">
        <v>49</v>
      </c>
      <c r="B44" s="76" t="s">
        <v>41</v>
      </c>
      <c r="C44" s="76"/>
      <c r="D44" s="76"/>
      <c r="E44" s="18"/>
    </row>
    <row r="45" spans="1:6" ht="40.5" customHeight="1">
      <c r="A45" s="58" t="s">
        <v>50</v>
      </c>
      <c r="B45" s="76" t="s">
        <v>13</v>
      </c>
      <c r="C45" s="77"/>
      <c r="D45" s="77"/>
      <c r="E45" s="15"/>
      <c r="F45" s="7"/>
    </row>
    <row r="46" spans="1:6" ht="27.75" customHeight="1">
      <c r="A46" s="12" t="s">
        <v>51</v>
      </c>
      <c r="B46" s="79" t="s">
        <v>18</v>
      </c>
      <c r="C46" s="78"/>
      <c r="D46" s="78"/>
      <c r="E46" s="15"/>
      <c r="F46" s="7"/>
    </row>
    <row r="47" spans="1:6" ht="39.75" customHeight="1">
      <c r="A47" s="58" t="s">
        <v>52</v>
      </c>
      <c r="B47" s="76" t="s">
        <v>19</v>
      </c>
      <c r="C47" s="77"/>
      <c r="D47" s="77"/>
      <c r="E47" s="15"/>
      <c r="F47" s="7"/>
    </row>
    <row r="48" spans="1:6" ht="89.4" customHeight="1">
      <c r="A48" s="12" t="s">
        <v>56</v>
      </c>
      <c r="B48" s="76" t="s">
        <v>38</v>
      </c>
      <c r="C48" s="90"/>
      <c r="D48" s="90"/>
      <c r="E48" s="15"/>
      <c r="F48" s="7"/>
    </row>
    <row r="49" spans="1:5" ht="18" customHeight="1">
      <c r="A49" s="58" t="s">
        <v>57</v>
      </c>
      <c r="B49" s="6" t="s">
        <v>1</v>
      </c>
      <c r="C49" s="7"/>
      <c r="D49" s="1"/>
      <c r="E49" s="19"/>
    </row>
    <row r="50" spans="1:5" ht="11.4" customHeight="1">
      <c r="B50" s="7"/>
      <c r="C50" s="7"/>
      <c r="D50" s="20"/>
      <c r="E50" s="19"/>
    </row>
    <row r="51" spans="1:5" ht="18" customHeight="1">
      <c r="B51" s="91" t="s">
        <v>11</v>
      </c>
      <c r="C51" s="92"/>
      <c r="D51" s="93"/>
      <c r="E51" s="19"/>
    </row>
    <row r="52" spans="1:5" ht="18" customHeight="1">
      <c r="B52" s="91" t="s">
        <v>2</v>
      </c>
      <c r="C52" s="93"/>
      <c r="D52" s="8"/>
      <c r="E52" s="19"/>
    </row>
    <row r="53" spans="1:5" ht="18" customHeight="1">
      <c r="B53" s="95"/>
      <c r="C53" s="96"/>
      <c r="D53" s="8"/>
      <c r="E53" s="19"/>
    </row>
    <row r="54" spans="1:5" ht="18" customHeight="1">
      <c r="B54" s="95"/>
      <c r="C54" s="96"/>
      <c r="D54" s="8"/>
      <c r="E54" s="19"/>
    </row>
    <row r="55" spans="1:5" ht="18" customHeight="1">
      <c r="B55" s="95"/>
      <c r="C55" s="96"/>
      <c r="D55" s="8"/>
      <c r="E55" s="19"/>
    </row>
    <row r="56" spans="1:5" ht="15" customHeight="1">
      <c r="B56" s="22" t="s">
        <v>4</v>
      </c>
      <c r="C56" s="22"/>
      <c r="D56" s="20"/>
      <c r="E56" s="19"/>
    </row>
    <row r="57" spans="1:5" ht="18" customHeight="1">
      <c r="B57" s="91" t="s">
        <v>12</v>
      </c>
      <c r="C57" s="92"/>
      <c r="D57" s="93"/>
      <c r="E57" s="19"/>
    </row>
    <row r="58" spans="1:5" ht="18" customHeight="1">
      <c r="B58" s="23" t="s">
        <v>2</v>
      </c>
      <c r="C58" s="21" t="s">
        <v>3</v>
      </c>
      <c r="D58" s="24" t="s">
        <v>5</v>
      </c>
      <c r="E58" s="19"/>
    </row>
    <row r="59" spans="1:5" ht="18" customHeight="1">
      <c r="B59" s="25"/>
      <c r="C59" s="21"/>
      <c r="D59" s="26"/>
      <c r="E59" s="19"/>
    </row>
    <row r="60" spans="1:5" ht="18" customHeight="1">
      <c r="B60" s="25"/>
      <c r="C60" s="21"/>
      <c r="D60" s="26"/>
      <c r="E60" s="19"/>
    </row>
    <row r="61" spans="1:5" ht="18" customHeight="1">
      <c r="B61" s="22"/>
      <c r="C61" s="22"/>
      <c r="D61" s="20"/>
      <c r="E61" s="19"/>
    </row>
    <row r="62" spans="1:5" ht="18" customHeight="1">
      <c r="B62" s="91" t="s">
        <v>14</v>
      </c>
      <c r="C62" s="92"/>
      <c r="D62" s="93"/>
      <c r="E62" s="19"/>
    </row>
    <row r="63" spans="1:5" ht="18" customHeight="1">
      <c r="B63" s="94" t="s">
        <v>6</v>
      </c>
      <c r="C63" s="94"/>
      <c r="D63" s="8"/>
    </row>
    <row r="64" spans="1:5" ht="18" customHeight="1">
      <c r="B64" s="87"/>
      <c r="C64" s="87"/>
      <c r="D64" s="8"/>
    </row>
    <row r="65" spans="4:4" ht="18" customHeight="1"/>
    <row r="66" spans="4:4" ht="18" customHeight="1"/>
    <row r="67" spans="4:4" ht="18" customHeight="1">
      <c r="D67" s="1"/>
    </row>
  </sheetData>
  <mergeCells count="48">
    <mergeCell ref="C37:D37"/>
    <mergeCell ref="C32:D32"/>
    <mergeCell ref="C33:D33"/>
    <mergeCell ref="C34:D34"/>
    <mergeCell ref="C35:D35"/>
    <mergeCell ref="C36:D36"/>
    <mergeCell ref="B48:D48"/>
    <mergeCell ref="B47:D47"/>
    <mergeCell ref="B46:D46"/>
    <mergeCell ref="B51:D51"/>
    <mergeCell ref="B64:C64"/>
    <mergeCell ref="B63:C63"/>
    <mergeCell ref="B52:C52"/>
    <mergeCell ref="B53:C53"/>
    <mergeCell ref="B55:C55"/>
    <mergeCell ref="B62:D62"/>
    <mergeCell ref="B57:D57"/>
    <mergeCell ref="B54:C54"/>
    <mergeCell ref="C6:D6"/>
    <mergeCell ref="C11:D11"/>
    <mergeCell ref="C8:D8"/>
    <mergeCell ref="C9:D9"/>
    <mergeCell ref="C10:D10"/>
    <mergeCell ref="C12:D12"/>
    <mergeCell ref="C14:D14"/>
    <mergeCell ref="C13:D13"/>
    <mergeCell ref="C20:D20"/>
    <mergeCell ref="C22:D22"/>
    <mergeCell ref="C21:D21"/>
    <mergeCell ref="C15:D15"/>
    <mergeCell ref="B18:C18"/>
    <mergeCell ref="C16:D16"/>
    <mergeCell ref="C23:D23"/>
    <mergeCell ref="C29:D29"/>
    <mergeCell ref="C38:D38"/>
    <mergeCell ref="B42:D42"/>
    <mergeCell ref="B45:D45"/>
    <mergeCell ref="B41:D41"/>
    <mergeCell ref="B43:D43"/>
    <mergeCell ref="B44:D44"/>
    <mergeCell ref="B40:D40"/>
    <mergeCell ref="C24:D24"/>
    <mergeCell ref="C25:D25"/>
    <mergeCell ref="C26:D26"/>
    <mergeCell ref="C27:D27"/>
    <mergeCell ref="C28:D28"/>
    <mergeCell ref="C30:D30"/>
    <mergeCell ref="C31:D31"/>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0"/>
  <sheetViews>
    <sheetView showGridLines="0" view="pageBreakPreview" topLeftCell="A16" zoomScale="120" zoomScaleNormal="100" zoomScaleSheetLayoutView="120" zoomScalePageLayoutView="85" workbookViewId="0">
      <selection activeCell="B19" sqref="B19"/>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9</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SUM(I10:I15)</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72.2" customHeight="1">
      <c r="A10" s="56" t="s">
        <v>44</v>
      </c>
      <c r="B10" s="46" t="s">
        <v>133</v>
      </c>
      <c r="C10" s="47">
        <v>520</v>
      </c>
      <c r="D10" s="49" t="s">
        <v>93</v>
      </c>
      <c r="E10" s="49"/>
      <c r="F10" s="43"/>
      <c r="G10" s="43"/>
      <c r="H10" s="44"/>
      <c r="I10" s="45">
        <f t="shared" ref="I10:I15" si="0">ROUND(ROUND(C10,2)*ROUND(H10,2),2)</f>
        <v>0</v>
      </c>
    </row>
    <row r="11" spans="1:11" s="42" customFormat="1" ht="174" customHeight="1">
      <c r="A11" s="56" t="s">
        <v>45</v>
      </c>
      <c r="B11" s="46" t="s">
        <v>112</v>
      </c>
      <c r="C11" s="47">
        <v>200</v>
      </c>
      <c r="D11" s="49" t="s">
        <v>93</v>
      </c>
      <c r="E11" s="49"/>
      <c r="F11" s="43"/>
      <c r="G11" s="43"/>
      <c r="H11" s="44"/>
      <c r="I11" s="45">
        <f t="shared" si="0"/>
        <v>0</v>
      </c>
    </row>
    <row r="12" spans="1:11" s="42" customFormat="1" ht="150.6" customHeight="1">
      <c r="A12" s="56" t="s">
        <v>46</v>
      </c>
      <c r="B12" s="46" t="s">
        <v>113</v>
      </c>
      <c r="C12" s="47">
        <v>30</v>
      </c>
      <c r="D12" s="49" t="s">
        <v>79</v>
      </c>
      <c r="E12" s="49"/>
      <c r="F12" s="43"/>
      <c r="G12" s="43"/>
      <c r="H12" s="44"/>
      <c r="I12" s="45">
        <f t="shared" si="0"/>
        <v>0</v>
      </c>
    </row>
    <row r="13" spans="1:11" s="42" customFormat="1" ht="142.94999999999999" customHeight="1">
      <c r="A13" s="56" t="s">
        <v>47</v>
      </c>
      <c r="B13" s="46" t="s">
        <v>114</v>
      </c>
      <c r="C13" s="47">
        <v>5</v>
      </c>
      <c r="D13" s="49" t="s">
        <v>79</v>
      </c>
      <c r="E13" s="49"/>
      <c r="F13" s="43"/>
      <c r="G13" s="43"/>
      <c r="H13" s="44"/>
      <c r="I13" s="45">
        <f t="shared" si="0"/>
        <v>0</v>
      </c>
    </row>
    <row r="14" spans="1:11" s="42" customFormat="1" ht="171.6" customHeight="1">
      <c r="A14" s="56" t="s">
        <v>48</v>
      </c>
      <c r="B14" s="46" t="s">
        <v>115</v>
      </c>
      <c r="C14" s="47">
        <v>100</v>
      </c>
      <c r="D14" s="49" t="s">
        <v>93</v>
      </c>
      <c r="E14" s="49"/>
      <c r="F14" s="43"/>
      <c r="G14" s="43"/>
      <c r="H14" s="44"/>
      <c r="I14" s="45">
        <f t="shared" si="0"/>
        <v>0</v>
      </c>
    </row>
    <row r="15" spans="1:11" s="42" customFormat="1" ht="89.4" customHeight="1">
      <c r="A15" s="56" t="s">
        <v>49</v>
      </c>
      <c r="B15" s="46" t="s">
        <v>95</v>
      </c>
      <c r="C15" s="47">
        <v>10</v>
      </c>
      <c r="D15" s="49" t="s">
        <v>79</v>
      </c>
      <c r="E15" s="49"/>
      <c r="F15" s="43"/>
      <c r="G15" s="43"/>
      <c r="H15" s="44"/>
      <c r="I15" s="45">
        <f t="shared" si="0"/>
        <v>0</v>
      </c>
    </row>
    <row r="17" spans="2:5" ht="19.95" customHeight="1">
      <c r="B17" s="64" t="s">
        <v>58</v>
      </c>
    </row>
    <row r="18" spans="2:5" ht="103.2" customHeight="1">
      <c r="B18" s="64" t="s">
        <v>94</v>
      </c>
    </row>
    <row r="19" spans="2:5" s="71" customFormat="1" ht="64.2" customHeight="1">
      <c r="B19" s="71" t="s">
        <v>131</v>
      </c>
      <c r="C19" s="29"/>
      <c r="D19" s="72"/>
      <c r="E19" s="72"/>
    </row>
    <row r="20" spans="2:5" s="71" customFormat="1" ht="69.599999999999994" customHeight="1">
      <c r="B20" s="71" t="s">
        <v>132</v>
      </c>
      <c r="C20" s="29"/>
      <c r="D20" s="72"/>
      <c r="E20" s="72"/>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2"/>
  <sheetViews>
    <sheetView showGridLines="0" view="pageBreakPreview" topLeftCell="A16" zoomScaleNormal="100" zoomScaleSheetLayoutView="100" zoomScalePageLayoutView="85" workbookViewId="0">
      <selection activeCell="B14" sqref="B14"/>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10</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SUM(I10:I13)</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93.6" customHeight="1">
      <c r="A10" s="56" t="s">
        <v>44</v>
      </c>
      <c r="B10" s="46" t="s">
        <v>96</v>
      </c>
      <c r="C10" s="47">
        <v>350</v>
      </c>
      <c r="D10" s="49" t="s">
        <v>79</v>
      </c>
      <c r="E10" s="49"/>
      <c r="F10" s="43"/>
      <c r="G10" s="43"/>
      <c r="H10" s="44"/>
      <c r="I10" s="45">
        <f t="shared" ref="I10:I13" si="0">ROUND(ROUND(C10,2)*ROUND(H10,2),2)</f>
        <v>0</v>
      </c>
    </row>
    <row r="11" spans="1:11" s="42" customFormat="1" ht="78.75" customHeight="1">
      <c r="A11" s="56" t="s">
        <v>45</v>
      </c>
      <c r="B11" s="46" t="s">
        <v>127</v>
      </c>
      <c r="C11" s="47">
        <v>72</v>
      </c>
      <c r="D11" s="49" t="s">
        <v>79</v>
      </c>
      <c r="E11" s="49"/>
      <c r="F11" s="43"/>
      <c r="G11" s="43"/>
      <c r="H11" s="44"/>
      <c r="I11" s="45">
        <f t="shared" si="0"/>
        <v>0</v>
      </c>
    </row>
    <row r="12" spans="1:11" s="42" customFormat="1" ht="44.4" customHeight="1">
      <c r="A12" s="56" t="s">
        <v>46</v>
      </c>
      <c r="B12" s="46" t="s">
        <v>98</v>
      </c>
      <c r="C12" s="47">
        <v>1500</v>
      </c>
      <c r="D12" s="49" t="s">
        <v>93</v>
      </c>
      <c r="E12" s="49"/>
      <c r="F12" s="43"/>
      <c r="G12" s="43"/>
      <c r="H12" s="44"/>
      <c r="I12" s="45">
        <f t="shared" si="0"/>
        <v>0</v>
      </c>
    </row>
    <row r="13" spans="1:11" s="42" customFormat="1" ht="46.95" customHeight="1">
      <c r="A13" s="56" t="s">
        <v>47</v>
      </c>
      <c r="B13" s="46" t="s">
        <v>97</v>
      </c>
      <c r="C13" s="47">
        <v>48600</v>
      </c>
      <c r="D13" s="49" t="s">
        <v>93</v>
      </c>
      <c r="E13" s="49"/>
      <c r="F13" s="43"/>
      <c r="G13" s="43"/>
      <c r="H13" s="44"/>
      <c r="I13" s="45">
        <f t="shared" si="0"/>
        <v>0</v>
      </c>
    </row>
    <row r="14" spans="1:11" s="42" customFormat="1" ht="105.75" customHeight="1">
      <c r="A14" s="56" t="s">
        <v>48</v>
      </c>
      <c r="B14" s="46" t="s">
        <v>104</v>
      </c>
      <c r="C14" s="47">
        <v>360</v>
      </c>
      <c r="D14" s="49" t="s">
        <v>79</v>
      </c>
      <c r="E14" s="49"/>
      <c r="F14" s="43"/>
      <c r="G14" s="43"/>
      <c r="H14" s="44"/>
      <c r="I14" s="45">
        <f t="shared" ref="I14" si="1">ROUND(ROUND(C14,2)*ROUND(H14,2),2)</f>
        <v>0</v>
      </c>
    </row>
    <row r="16" spans="1:11" ht="19.95" customHeight="1">
      <c r="B16" s="64" t="s">
        <v>58</v>
      </c>
    </row>
    <row r="17" spans="2:2" ht="125.25" customHeight="1">
      <c r="B17" s="68" t="s">
        <v>128</v>
      </c>
    </row>
    <row r="18" spans="2:2" ht="81" customHeight="1">
      <c r="B18" s="68" t="s">
        <v>134</v>
      </c>
    </row>
    <row r="19" spans="2:2" ht="64.2" customHeight="1">
      <c r="B19" s="68" t="s">
        <v>88</v>
      </c>
    </row>
    <row r="20" spans="2:2" ht="69.599999999999994" customHeight="1">
      <c r="B20" s="68" t="s">
        <v>89</v>
      </c>
    </row>
    <row r="21" spans="2:2">
      <c r="B21" s="68"/>
    </row>
    <row r="22" spans="2:2">
      <c r="B22" s="68"/>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3"/>
  <sheetViews>
    <sheetView showGridLines="0" view="pageBreakPreview" topLeftCell="A7" zoomScaleNormal="100" zoomScaleSheetLayoutView="100" zoomScalePageLayoutView="85" workbookViewId="0">
      <selection activeCell="B16" sqref="B16"/>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11</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SUM(I10:I10)</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66" customHeight="1">
      <c r="A10" s="56" t="s">
        <v>44</v>
      </c>
      <c r="B10" s="46" t="s">
        <v>99</v>
      </c>
      <c r="C10" s="47">
        <v>32500</v>
      </c>
      <c r="D10" s="49" t="s">
        <v>93</v>
      </c>
      <c r="E10" s="49"/>
      <c r="F10" s="43"/>
      <c r="G10" s="43"/>
      <c r="H10" s="44"/>
      <c r="I10" s="45">
        <f t="shared" ref="I10" si="0">ROUND(ROUND(C10,2)*ROUND(H10,2),2)</f>
        <v>0</v>
      </c>
    </row>
    <row r="12" spans="1:11" ht="19.95" customHeight="1">
      <c r="B12" s="64" t="s">
        <v>58</v>
      </c>
    </row>
    <row r="13" spans="1:11" ht="99.75" customHeight="1">
      <c r="B13" s="68" t="s">
        <v>126</v>
      </c>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9"/>
  <sheetViews>
    <sheetView showGridLines="0" view="pageBreakPreview" topLeftCell="A14" zoomScale="110" zoomScaleNormal="100" zoomScaleSheetLayoutView="110" zoomScalePageLayoutView="85" workbookViewId="0">
      <selection activeCell="B25" sqref="B25"/>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12</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SUM(I10:I13)</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29.6" customHeight="1">
      <c r="A10" s="56" t="s">
        <v>44</v>
      </c>
      <c r="B10" s="46" t="s">
        <v>116</v>
      </c>
      <c r="C10" s="47">
        <v>100</v>
      </c>
      <c r="D10" s="49" t="s">
        <v>79</v>
      </c>
      <c r="E10" s="49"/>
      <c r="F10" s="43"/>
      <c r="G10" s="43"/>
      <c r="H10" s="44"/>
      <c r="I10" s="45">
        <f t="shared" ref="I10" si="0">ROUND(ROUND(C10,2)*ROUND(H10,2),2)</f>
        <v>0</v>
      </c>
    </row>
    <row r="11" spans="1:11" s="42" customFormat="1" ht="114" customHeight="1">
      <c r="A11" s="56" t="s">
        <v>45</v>
      </c>
      <c r="B11" s="46" t="s">
        <v>118</v>
      </c>
      <c r="C11" s="47">
        <v>20</v>
      </c>
      <c r="D11" s="49" t="s">
        <v>79</v>
      </c>
      <c r="E11" s="49"/>
      <c r="F11" s="43"/>
      <c r="G11" s="43"/>
      <c r="H11" s="44"/>
      <c r="I11" s="45">
        <f t="shared" ref="I11:I13" si="1">ROUND(ROUND(C11,2)*ROUND(H11,2),2)</f>
        <v>0</v>
      </c>
    </row>
    <row r="12" spans="1:11" s="42" customFormat="1" ht="140.4" customHeight="1">
      <c r="A12" s="56" t="s">
        <v>46</v>
      </c>
      <c r="B12" s="46" t="s">
        <v>135</v>
      </c>
      <c r="C12" s="47">
        <v>60</v>
      </c>
      <c r="D12" s="49" t="s">
        <v>79</v>
      </c>
      <c r="E12" s="49"/>
      <c r="F12" s="43"/>
      <c r="G12" s="43"/>
      <c r="H12" s="44"/>
      <c r="I12" s="45">
        <f t="shared" si="1"/>
        <v>0</v>
      </c>
    </row>
    <row r="13" spans="1:11" s="42" customFormat="1" ht="87.6" customHeight="1">
      <c r="A13" s="56" t="s">
        <v>47</v>
      </c>
      <c r="B13" s="46" t="s">
        <v>100</v>
      </c>
      <c r="C13" s="47">
        <v>10</v>
      </c>
      <c r="D13" s="49" t="s">
        <v>79</v>
      </c>
      <c r="E13" s="49"/>
      <c r="F13" s="43"/>
      <c r="G13" s="43"/>
      <c r="H13" s="44"/>
      <c r="I13" s="45">
        <f t="shared" si="1"/>
        <v>0</v>
      </c>
    </row>
    <row r="15" spans="1:11" ht="19.95" customHeight="1">
      <c r="B15" s="64" t="s">
        <v>58</v>
      </c>
    </row>
    <row r="16" spans="1:11" ht="24.6" customHeight="1">
      <c r="B16" s="64" t="s">
        <v>83</v>
      </c>
      <c r="C16" s="62"/>
      <c r="D16" s="62"/>
      <c r="E16" s="62"/>
      <c r="F16" s="62"/>
      <c r="G16" s="62"/>
    </row>
    <row r="17" spans="2:5" ht="103.2" customHeight="1">
      <c r="B17" s="64" t="s">
        <v>84</v>
      </c>
    </row>
    <row r="18" spans="2:5" s="71" customFormat="1" ht="64.2" customHeight="1">
      <c r="B18" s="71" t="s">
        <v>88</v>
      </c>
      <c r="C18" s="29"/>
      <c r="D18" s="72"/>
      <c r="E18" s="72"/>
    </row>
    <row r="19" spans="2:5" s="71" customFormat="1" ht="69.599999999999994" customHeight="1">
      <c r="B19" s="71" t="s">
        <v>89</v>
      </c>
      <c r="C19" s="29"/>
      <c r="D19" s="72"/>
      <c r="E19" s="72"/>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7"/>
  <sheetViews>
    <sheetView showGridLines="0" view="pageBreakPreview" topLeftCell="A11" zoomScaleNormal="100" zoomScaleSheetLayoutView="100" zoomScalePageLayoutView="85" workbookViewId="0">
      <selection activeCell="B14" sqref="B14"/>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13</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SUM(I10:I13)</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29.6" customHeight="1">
      <c r="A10" s="56" t="s">
        <v>44</v>
      </c>
      <c r="B10" s="46" t="s">
        <v>138</v>
      </c>
      <c r="C10" s="47">
        <v>300</v>
      </c>
      <c r="D10" s="49" t="s">
        <v>79</v>
      </c>
      <c r="E10" s="49"/>
      <c r="F10" s="43"/>
      <c r="G10" s="43"/>
      <c r="H10" s="44"/>
      <c r="I10" s="45">
        <f t="shared" ref="I10:I13" si="0">ROUND(ROUND(C10,2)*ROUND(H10,2),2)</f>
        <v>0</v>
      </c>
    </row>
    <row r="11" spans="1:11" s="42" customFormat="1" ht="114" customHeight="1">
      <c r="A11" s="56" t="s">
        <v>45</v>
      </c>
      <c r="B11" s="46" t="s">
        <v>139</v>
      </c>
      <c r="C11" s="47">
        <v>500</v>
      </c>
      <c r="D11" s="49" t="s">
        <v>79</v>
      </c>
      <c r="E11" s="49"/>
      <c r="F11" s="43"/>
      <c r="G11" s="43"/>
      <c r="H11" s="44"/>
      <c r="I11" s="45">
        <f t="shared" si="0"/>
        <v>0</v>
      </c>
    </row>
    <row r="12" spans="1:11" s="42" customFormat="1" ht="140.4" customHeight="1">
      <c r="A12" s="56" t="s">
        <v>46</v>
      </c>
      <c r="B12" s="46" t="s">
        <v>140</v>
      </c>
      <c r="C12" s="47">
        <v>500</v>
      </c>
      <c r="D12" s="49" t="s">
        <v>79</v>
      </c>
      <c r="E12" s="49"/>
      <c r="F12" s="43"/>
      <c r="G12" s="43"/>
      <c r="H12" s="44"/>
      <c r="I12" s="45">
        <f t="shared" si="0"/>
        <v>0</v>
      </c>
    </row>
    <row r="13" spans="1:11" s="42" customFormat="1" ht="113.4" customHeight="1">
      <c r="A13" s="56" t="s">
        <v>47</v>
      </c>
      <c r="B13" s="46" t="s">
        <v>141</v>
      </c>
      <c r="C13" s="47">
        <v>500</v>
      </c>
      <c r="D13" s="49" t="s">
        <v>79</v>
      </c>
      <c r="E13" s="49"/>
      <c r="F13" s="43"/>
      <c r="G13" s="43"/>
      <c r="H13" s="44"/>
      <c r="I13" s="45">
        <f t="shared" si="0"/>
        <v>0</v>
      </c>
    </row>
    <row r="15" spans="1:11" ht="19.95" customHeight="1">
      <c r="B15" s="64" t="s">
        <v>58</v>
      </c>
    </row>
    <row r="16" spans="1:11" ht="24.6" customHeight="1">
      <c r="B16" s="64" t="s">
        <v>83</v>
      </c>
      <c r="C16" s="62"/>
      <c r="D16" s="62"/>
      <c r="E16" s="62"/>
      <c r="F16" s="62"/>
      <c r="G16" s="62"/>
    </row>
    <row r="17" spans="2:2" ht="103.2" customHeight="1">
      <c r="B17" s="64" t="s">
        <v>84</v>
      </c>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0"/>
  <sheetViews>
    <sheetView showGridLines="0" view="pageBreakPreview" topLeftCell="A9" zoomScaleNormal="100" zoomScaleSheetLayoutView="100" zoomScalePageLayoutView="85" workbookViewId="0">
      <selection activeCell="C24" sqref="C24"/>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14</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SUM(I10:I15)</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01.4" customHeight="1">
      <c r="A10" s="56" t="s">
        <v>44</v>
      </c>
      <c r="B10" s="46" t="s">
        <v>101</v>
      </c>
      <c r="C10" s="47">
        <v>20</v>
      </c>
      <c r="D10" s="49" t="s">
        <v>79</v>
      </c>
      <c r="E10" s="49"/>
      <c r="F10" s="43"/>
      <c r="G10" s="43"/>
      <c r="H10" s="44"/>
      <c r="I10" s="45">
        <f t="shared" ref="I10:I14" si="0">ROUND(ROUND(C10,2)*ROUND(H10,2),2)</f>
        <v>0</v>
      </c>
    </row>
    <row r="11" spans="1:11" s="42" customFormat="1" ht="103.95" customHeight="1">
      <c r="A11" s="56" t="s">
        <v>45</v>
      </c>
      <c r="B11" s="46" t="s">
        <v>129</v>
      </c>
      <c r="C11" s="47">
        <v>20</v>
      </c>
      <c r="D11" s="49" t="s">
        <v>79</v>
      </c>
      <c r="E11" s="49"/>
      <c r="F11" s="43"/>
      <c r="G11" s="43"/>
      <c r="H11" s="44"/>
      <c r="I11" s="45">
        <f t="shared" si="0"/>
        <v>0</v>
      </c>
    </row>
    <row r="12" spans="1:11" s="42" customFormat="1" ht="112.95" customHeight="1">
      <c r="A12" s="56" t="s">
        <v>46</v>
      </c>
      <c r="B12" s="46" t="s">
        <v>119</v>
      </c>
      <c r="C12" s="47">
        <v>50</v>
      </c>
      <c r="D12" s="49" t="s">
        <v>79</v>
      </c>
      <c r="E12" s="49"/>
      <c r="F12" s="43"/>
      <c r="G12" s="43"/>
      <c r="H12" s="44"/>
      <c r="I12" s="45">
        <f t="shared" si="0"/>
        <v>0</v>
      </c>
    </row>
    <row r="13" spans="1:11" s="42" customFormat="1" ht="88.2" customHeight="1">
      <c r="A13" s="56" t="s">
        <v>47</v>
      </c>
      <c r="B13" s="46" t="s">
        <v>102</v>
      </c>
      <c r="C13" s="47">
        <v>380</v>
      </c>
      <c r="D13" s="49" t="s">
        <v>79</v>
      </c>
      <c r="E13" s="49"/>
      <c r="F13" s="43"/>
      <c r="G13" s="43"/>
      <c r="H13" s="44"/>
      <c r="I13" s="45">
        <f t="shared" si="0"/>
        <v>0</v>
      </c>
    </row>
    <row r="14" spans="1:11" s="42" customFormat="1" ht="94.2" customHeight="1">
      <c r="A14" s="56" t="s">
        <v>48</v>
      </c>
      <c r="B14" s="46" t="s">
        <v>120</v>
      </c>
      <c r="C14" s="47">
        <v>10</v>
      </c>
      <c r="D14" s="49" t="s">
        <v>79</v>
      </c>
      <c r="E14" s="49"/>
      <c r="F14" s="43"/>
      <c r="G14" s="43"/>
      <c r="H14" s="44"/>
      <c r="I14" s="45">
        <f t="shared" si="0"/>
        <v>0</v>
      </c>
    </row>
    <row r="15" spans="1:11" s="42" customFormat="1" ht="84" customHeight="1">
      <c r="A15" s="56" t="s">
        <v>49</v>
      </c>
      <c r="B15" s="46" t="s">
        <v>103</v>
      </c>
      <c r="C15" s="47">
        <v>100</v>
      </c>
      <c r="D15" s="49" t="s">
        <v>79</v>
      </c>
      <c r="E15" s="49"/>
      <c r="F15" s="43"/>
      <c r="G15" s="43"/>
      <c r="H15" s="44"/>
      <c r="I15" s="45">
        <f t="shared" ref="I15" si="1">ROUND(ROUND(C15,2)*ROUND(H15,2),2)</f>
        <v>0</v>
      </c>
    </row>
    <row r="17" spans="2:5" ht="19.95" customHeight="1">
      <c r="B17" s="64" t="s">
        <v>58</v>
      </c>
    </row>
    <row r="18" spans="2:5" ht="103.2" customHeight="1">
      <c r="B18" s="64" t="s">
        <v>87</v>
      </c>
    </row>
    <row r="19" spans="2:5" s="71" customFormat="1" ht="64.2" customHeight="1">
      <c r="B19" s="71" t="s">
        <v>131</v>
      </c>
      <c r="C19" s="29"/>
      <c r="D19" s="72"/>
      <c r="E19" s="72"/>
    </row>
    <row r="20" spans="2:5" s="71" customFormat="1" ht="69.599999999999994" customHeight="1">
      <c r="B20" s="71" t="s">
        <v>132</v>
      </c>
      <c r="C20" s="29"/>
      <c r="D20" s="72"/>
      <c r="E20" s="72"/>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9"/>
  <sheetViews>
    <sheetView showGridLines="0" view="pageBreakPreview" topLeftCell="A12" zoomScaleNormal="100" zoomScaleSheetLayoutView="100" zoomScalePageLayoutView="85" workbookViewId="0">
      <selection activeCell="B15" sqref="B15"/>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15</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SUM(I10:I14)</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25.4" customHeight="1">
      <c r="A10" s="56" t="s">
        <v>44</v>
      </c>
      <c r="B10" s="46" t="s">
        <v>142</v>
      </c>
      <c r="C10" s="47">
        <v>1500</v>
      </c>
      <c r="D10" s="49" t="s">
        <v>79</v>
      </c>
      <c r="E10" s="49"/>
      <c r="F10" s="43"/>
      <c r="G10" s="43"/>
      <c r="H10" s="44"/>
      <c r="I10" s="45">
        <f t="shared" ref="I10:I14" si="0">ROUND(ROUND(C10,2)*ROUND(H10,2),2)</f>
        <v>0</v>
      </c>
    </row>
    <row r="11" spans="1:11" s="42" customFormat="1" ht="109.2" customHeight="1">
      <c r="A11" s="56" t="s">
        <v>45</v>
      </c>
      <c r="B11" s="46" t="s">
        <v>143</v>
      </c>
      <c r="C11" s="47">
        <v>3500</v>
      </c>
      <c r="D11" s="49" t="s">
        <v>79</v>
      </c>
      <c r="E11" s="49"/>
      <c r="F11" s="43"/>
      <c r="G11" s="43"/>
      <c r="H11" s="44"/>
      <c r="I11" s="45">
        <f t="shared" si="0"/>
        <v>0</v>
      </c>
    </row>
    <row r="12" spans="1:11" s="42" customFormat="1" ht="134.4" customHeight="1">
      <c r="A12" s="56" t="s">
        <v>46</v>
      </c>
      <c r="B12" s="46" t="s">
        <v>144</v>
      </c>
      <c r="C12" s="47">
        <v>30</v>
      </c>
      <c r="D12" s="49" t="s">
        <v>79</v>
      </c>
      <c r="E12" s="49"/>
      <c r="F12" s="43"/>
      <c r="G12" s="43"/>
      <c r="H12" s="44"/>
      <c r="I12" s="45">
        <f t="shared" si="0"/>
        <v>0</v>
      </c>
    </row>
    <row r="13" spans="1:11" s="42" customFormat="1" ht="133.19999999999999" customHeight="1">
      <c r="A13" s="56" t="s">
        <v>47</v>
      </c>
      <c r="B13" s="46" t="s">
        <v>145</v>
      </c>
      <c r="C13" s="47">
        <v>10</v>
      </c>
      <c r="D13" s="49" t="s">
        <v>79</v>
      </c>
      <c r="E13" s="49"/>
      <c r="F13" s="43"/>
      <c r="G13" s="43"/>
      <c r="H13" s="44"/>
      <c r="I13" s="45">
        <f t="shared" si="0"/>
        <v>0</v>
      </c>
    </row>
    <row r="14" spans="1:11" s="42" customFormat="1" ht="125.4" customHeight="1">
      <c r="A14" s="56" t="s">
        <v>48</v>
      </c>
      <c r="B14" s="46" t="s">
        <v>146</v>
      </c>
      <c r="C14" s="47">
        <v>15000</v>
      </c>
      <c r="D14" s="49" t="s">
        <v>79</v>
      </c>
      <c r="E14" s="49"/>
      <c r="F14" s="43"/>
      <c r="G14" s="43"/>
      <c r="H14" s="44"/>
      <c r="I14" s="45">
        <f t="shared" si="0"/>
        <v>0</v>
      </c>
    </row>
    <row r="16" spans="1:11" ht="19.95" customHeight="1">
      <c r="B16" s="64" t="s">
        <v>58</v>
      </c>
    </row>
    <row r="17" spans="2:5" ht="103.2" customHeight="1">
      <c r="B17" s="64" t="s">
        <v>87</v>
      </c>
    </row>
    <row r="18" spans="2:5" s="71" customFormat="1" ht="64.2" customHeight="1">
      <c r="B18" s="71" t="s">
        <v>131</v>
      </c>
      <c r="C18" s="29"/>
      <c r="D18" s="72"/>
      <c r="E18" s="72"/>
    </row>
    <row r="19" spans="2:5" s="71" customFormat="1" ht="69.599999999999994" customHeight="1">
      <c r="B19" s="71" t="s">
        <v>132</v>
      </c>
      <c r="C19" s="29"/>
      <c r="D19" s="72"/>
      <c r="E19" s="72"/>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5"/>
  <sheetViews>
    <sheetView showGridLines="0" view="pageBreakPreview" topLeftCell="A8" zoomScaleNormal="100" zoomScaleSheetLayoutView="100" zoomScalePageLayoutView="85" workbookViewId="0">
      <selection activeCell="D14" sqref="D14"/>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16</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SUM(I10:I10)</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25.4" customHeight="1">
      <c r="A10" s="56" t="s">
        <v>44</v>
      </c>
      <c r="B10" s="46" t="s">
        <v>121</v>
      </c>
      <c r="C10" s="47">
        <v>60</v>
      </c>
      <c r="D10" s="49" t="s">
        <v>79</v>
      </c>
      <c r="E10" s="49"/>
      <c r="F10" s="43"/>
      <c r="G10" s="43"/>
      <c r="H10" s="44"/>
      <c r="I10" s="45">
        <f t="shared" ref="I10" si="0">ROUND(ROUND(C10,2)*ROUND(H10,2),2)</f>
        <v>0</v>
      </c>
    </row>
    <row r="12" spans="1:11" ht="19.95" customHeight="1">
      <c r="B12" s="64" t="s">
        <v>58</v>
      </c>
    </row>
    <row r="13" spans="1:11" ht="103.2" customHeight="1">
      <c r="B13" s="64" t="s">
        <v>87</v>
      </c>
    </row>
    <row r="14" spans="1:11" s="71" customFormat="1" ht="64.2" customHeight="1">
      <c r="B14" s="71" t="s">
        <v>131</v>
      </c>
      <c r="C14" s="29"/>
      <c r="D14" s="72"/>
      <c r="E14" s="72"/>
    </row>
    <row r="15" spans="1:11" s="71" customFormat="1" ht="69.599999999999994" customHeight="1">
      <c r="B15" s="71" t="s">
        <v>132</v>
      </c>
      <c r="C15" s="29"/>
      <c r="D15" s="72"/>
      <c r="E15" s="72"/>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5"/>
  <sheetViews>
    <sheetView showGridLines="0" view="pageBreakPreview" topLeftCell="A11" zoomScale="120" zoomScaleNormal="100" zoomScaleSheetLayoutView="120" zoomScalePageLayoutView="85" workbookViewId="0">
      <selection activeCell="B15" sqref="B15"/>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17</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SUM(I10:I10)</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96.6" customHeight="1">
      <c r="A10" s="56" t="s">
        <v>44</v>
      </c>
      <c r="B10" s="46" t="s">
        <v>136</v>
      </c>
      <c r="C10" s="47">
        <v>45</v>
      </c>
      <c r="D10" s="49" t="s">
        <v>79</v>
      </c>
      <c r="E10" s="49"/>
      <c r="F10" s="43"/>
      <c r="G10" s="43"/>
      <c r="H10" s="44"/>
      <c r="I10" s="45">
        <f t="shared" ref="I10" si="0">ROUND(ROUND(C10,2)*ROUND(H10,2),2)</f>
        <v>0</v>
      </c>
    </row>
    <row r="12" spans="1:11" ht="19.95" customHeight="1">
      <c r="B12" s="64" t="s">
        <v>58</v>
      </c>
    </row>
    <row r="13" spans="1:11" ht="103.2" customHeight="1">
      <c r="B13" s="64" t="s">
        <v>87</v>
      </c>
    </row>
    <row r="14" spans="1:11" s="71" customFormat="1" ht="64.2" customHeight="1">
      <c r="B14" s="71" t="s">
        <v>131</v>
      </c>
      <c r="C14" s="29"/>
      <c r="D14" s="72"/>
      <c r="E14" s="72"/>
    </row>
    <row r="15" spans="1:11" s="71" customFormat="1" ht="69.599999999999994" customHeight="1">
      <c r="B15" s="71" t="s">
        <v>132</v>
      </c>
      <c r="C15" s="29"/>
      <c r="D15" s="72"/>
      <c r="E15" s="72"/>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7"/>
  <sheetViews>
    <sheetView showGridLines="0" tabSelected="1" view="pageBreakPreview" zoomScaleNormal="100" zoomScaleSheetLayoutView="100" zoomScalePageLayoutView="85" workbookViewId="0">
      <selection activeCell="B13" sqref="B13"/>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18</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SUM(I10:I12)</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83.6" customHeight="1">
      <c r="A10" s="56" t="s">
        <v>44</v>
      </c>
      <c r="B10" s="46" t="s">
        <v>147</v>
      </c>
      <c r="C10" s="47">
        <v>30</v>
      </c>
      <c r="D10" s="49" t="s">
        <v>79</v>
      </c>
      <c r="E10" s="49"/>
      <c r="F10" s="43"/>
      <c r="G10" s="43"/>
      <c r="H10" s="44"/>
      <c r="I10" s="45">
        <f t="shared" ref="I10:I12" si="0">ROUND(ROUND(C10,2)*ROUND(H10,2),2)</f>
        <v>0</v>
      </c>
    </row>
    <row r="11" spans="1:11" s="42" customFormat="1" ht="183.6" customHeight="1">
      <c r="A11" s="56" t="s">
        <v>45</v>
      </c>
      <c r="B11" s="46" t="s">
        <v>148</v>
      </c>
      <c r="C11" s="47">
        <v>20</v>
      </c>
      <c r="D11" s="49" t="s">
        <v>79</v>
      </c>
      <c r="E11" s="49"/>
      <c r="F11" s="43"/>
      <c r="G11" s="43"/>
      <c r="H11" s="44"/>
      <c r="I11" s="45">
        <f t="shared" si="0"/>
        <v>0</v>
      </c>
    </row>
    <row r="12" spans="1:11" s="42" customFormat="1" ht="81.599999999999994" customHeight="1">
      <c r="A12" s="56" t="s">
        <v>46</v>
      </c>
      <c r="B12" s="46" t="s">
        <v>106</v>
      </c>
      <c r="C12" s="47">
        <v>6</v>
      </c>
      <c r="D12" s="49" t="s">
        <v>79</v>
      </c>
      <c r="E12" s="49"/>
      <c r="F12" s="43"/>
      <c r="G12" s="43"/>
      <c r="H12" s="44"/>
      <c r="I12" s="45">
        <f t="shared" si="0"/>
        <v>0</v>
      </c>
    </row>
    <row r="14" spans="1:11" ht="19.95" customHeight="1">
      <c r="B14" s="64" t="s">
        <v>58</v>
      </c>
    </row>
    <row r="15" spans="1:11" ht="103.2" customHeight="1">
      <c r="B15" s="64" t="s">
        <v>105</v>
      </c>
    </row>
    <row r="16" spans="1:11" s="71" customFormat="1" ht="64.2" customHeight="1">
      <c r="B16" s="71" t="s">
        <v>131</v>
      </c>
      <c r="C16" s="29"/>
      <c r="D16" s="72"/>
      <c r="E16" s="72"/>
    </row>
    <row r="17" spans="2:5" s="71" customFormat="1" ht="69.599999999999994" customHeight="1">
      <c r="B17" s="71" t="s">
        <v>132</v>
      </c>
      <c r="C17" s="29"/>
      <c r="D17" s="72"/>
      <c r="E17" s="72"/>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5"/>
  <sheetViews>
    <sheetView showGridLines="0" view="pageBreakPreview" zoomScale="130" zoomScaleNormal="100" zoomScaleSheetLayoutView="130" zoomScalePageLayoutView="85" workbookViewId="0">
      <selection activeCell="B22" sqref="B22"/>
    </sheetView>
  </sheetViews>
  <sheetFormatPr defaultColWidth="9.109375" defaultRowHeight="14.4"/>
  <cols>
    <col min="1" max="1" width="5.33203125" style="59" customWidth="1"/>
    <col min="2" max="2" width="74.88671875" style="59" customWidth="1"/>
    <col min="3" max="3" width="9.6640625" style="29" customWidth="1"/>
    <col min="4" max="4" width="11.109375" style="60" customWidth="1"/>
    <col min="5" max="5" width="21.6640625" style="67" customWidth="1"/>
    <col min="6" max="6" width="22.33203125" style="59" customWidth="1"/>
    <col min="7" max="7" width="21.88671875" style="59" customWidth="1"/>
    <col min="8" max="8" width="15.109375" style="59" customWidth="1"/>
    <col min="9" max="9" width="19" style="59" customWidth="1"/>
    <col min="10" max="11" width="14.33203125" style="59" customWidth="1"/>
    <col min="12" max="16384" width="9.109375" style="59"/>
  </cols>
  <sheetData>
    <row r="1" spans="1:11">
      <c r="B1" s="27" t="str">
        <f>'Informacje ogólne'!C4</f>
        <v>NSSU.DFP.271.71.2019.LS</v>
      </c>
      <c r="C1" s="59"/>
      <c r="I1" s="28" t="s">
        <v>40</v>
      </c>
      <c r="J1" s="28"/>
      <c r="K1" s="28"/>
    </row>
    <row r="2" spans="1:11">
      <c r="F2" s="78"/>
      <c r="G2" s="78"/>
      <c r="H2" s="97" t="s">
        <v>39</v>
      </c>
      <c r="I2" s="97"/>
    </row>
    <row r="4" spans="1:11">
      <c r="B4" s="6" t="s">
        <v>7</v>
      </c>
      <c r="C4" s="57">
        <v>1</v>
      </c>
      <c r="D4" s="30"/>
      <c r="E4" s="30"/>
      <c r="F4" s="31" t="s">
        <v>10</v>
      </c>
      <c r="G4" s="5"/>
      <c r="H4" s="58"/>
      <c r="I4" s="58"/>
    </row>
    <row r="5" spans="1:11">
      <c r="B5" s="6"/>
      <c r="C5" s="32"/>
      <c r="D5" s="30"/>
      <c r="E5" s="30"/>
      <c r="F5" s="31"/>
      <c r="G5" s="5"/>
      <c r="H5" s="58"/>
      <c r="I5" s="58"/>
    </row>
    <row r="6" spans="1:11">
      <c r="A6" s="6"/>
      <c r="C6" s="32"/>
      <c r="D6" s="30"/>
      <c r="E6" s="30"/>
      <c r="F6" s="58"/>
      <c r="G6" s="58"/>
      <c r="H6" s="58"/>
      <c r="I6" s="58"/>
    </row>
    <row r="7" spans="1:11">
      <c r="A7" s="33"/>
      <c r="B7" s="33"/>
      <c r="C7" s="34"/>
      <c r="D7" s="35"/>
      <c r="E7" s="35"/>
      <c r="F7" s="36" t="s">
        <v>0</v>
      </c>
      <c r="G7" s="37">
        <f>SUM(I10:I10)</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65.400000000000006" customHeight="1">
      <c r="A10" s="56" t="s">
        <v>44</v>
      </c>
      <c r="B10" s="46" t="s">
        <v>78</v>
      </c>
      <c r="C10" s="47">
        <v>400</v>
      </c>
      <c r="D10" s="49" t="s">
        <v>79</v>
      </c>
      <c r="E10" s="49"/>
      <c r="F10" s="43"/>
      <c r="G10" s="43"/>
      <c r="H10" s="44"/>
      <c r="I10" s="45">
        <f t="shared" ref="I10" si="0">ROUND(ROUND(C10,2)*ROUND(H10,2),2)</f>
        <v>0</v>
      </c>
    </row>
    <row r="12" spans="1:11" ht="19.95" customHeight="1">
      <c r="B12" s="59" t="s">
        <v>58</v>
      </c>
    </row>
    <row r="13" spans="1:11" ht="39.6" customHeight="1">
      <c r="B13" s="61" t="s">
        <v>80</v>
      </c>
      <c r="C13" s="62"/>
      <c r="D13" s="62"/>
      <c r="E13" s="62"/>
      <c r="F13" s="62"/>
      <c r="G13" s="62"/>
    </row>
    <row r="14" spans="1:11" ht="40.200000000000003" customHeight="1">
      <c r="B14" s="64" t="s">
        <v>81</v>
      </c>
    </row>
    <row r="15" spans="1:11" ht="45.6" customHeight="1">
      <c r="B15" s="64" t="s">
        <v>82</v>
      </c>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7"/>
  <sheetViews>
    <sheetView showGridLines="0" view="pageBreakPreview" topLeftCell="A12" zoomScale="120" zoomScaleNormal="100" zoomScaleSheetLayoutView="120" zoomScalePageLayoutView="85" workbookViewId="0">
      <selection activeCell="B16" sqref="B16"/>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2</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SUM(I10:I11)</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23" customHeight="1">
      <c r="A10" s="56" t="s">
        <v>44</v>
      </c>
      <c r="B10" s="46" t="s">
        <v>122</v>
      </c>
      <c r="C10" s="47">
        <v>400</v>
      </c>
      <c r="D10" s="49" t="s">
        <v>79</v>
      </c>
      <c r="E10" s="49"/>
      <c r="F10" s="43"/>
      <c r="G10" s="43"/>
      <c r="H10" s="44"/>
      <c r="I10" s="45">
        <f t="shared" ref="I10" si="0">ROUND(ROUND(C10,2)*ROUND(H10,2),2)</f>
        <v>0</v>
      </c>
    </row>
    <row r="11" spans="1:11" s="42" customFormat="1" ht="196.2" customHeight="1">
      <c r="A11" s="56" t="s">
        <v>45</v>
      </c>
      <c r="B11" s="46" t="s">
        <v>123</v>
      </c>
      <c r="C11" s="47">
        <v>200</v>
      </c>
      <c r="D11" s="49" t="s">
        <v>79</v>
      </c>
      <c r="E11" s="49"/>
      <c r="F11" s="43"/>
      <c r="G11" s="43"/>
      <c r="H11" s="44"/>
      <c r="I11" s="45">
        <f t="shared" ref="I11" si="1">ROUND(ROUND(C11,2)*ROUND(H11,2),2)</f>
        <v>0</v>
      </c>
    </row>
    <row r="13" spans="1:11" ht="19.95" customHeight="1">
      <c r="B13" s="64" t="s">
        <v>58</v>
      </c>
    </row>
    <row r="14" spans="1:11" ht="24.6" customHeight="1">
      <c r="B14" s="64" t="s">
        <v>83</v>
      </c>
      <c r="C14" s="62"/>
      <c r="D14" s="62"/>
      <c r="E14" s="62"/>
      <c r="F14" s="62"/>
      <c r="G14" s="62"/>
    </row>
    <row r="15" spans="1:11" ht="103.2" customHeight="1">
      <c r="B15" s="64" t="s">
        <v>84</v>
      </c>
    </row>
    <row r="16" spans="1:11" s="69" customFormat="1" ht="64.2" customHeight="1">
      <c r="B16" s="69" t="s">
        <v>88</v>
      </c>
      <c r="C16" s="29"/>
      <c r="D16" s="70"/>
      <c r="E16" s="70"/>
    </row>
    <row r="17" spans="2:5" s="69" customFormat="1" ht="69.599999999999994" customHeight="1">
      <c r="B17" s="69" t="s">
        <v>89</v>
      </c>
      <c r="C17" s="29"/>
      <c r="D17" s="70"/>
      <c r="E17" s="70"/>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7"/>
  <sheetViews>
    <sheetView showGridLines="0" view="pageBreakPreview" topLeftCell="A12" zoomScale="130" zoomScaleNormal="100" zoomScaleSheetLayoutView="130" zoomScalePageLayoutView="85" workbookViewId="0">
      <selection activeCell="B17" sqref="B17"/>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3</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SUM(I10:I11)</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85.2" customHeight="1">
      <c r="A10" s="56" t="s">
        <v>44</v>
      </c>
      <c r="B10" s="46" t="s">
        <v>130</v>
      </c>
      <c r="C10" s="47">
        <v>99</v>
      </c>
      <c r="D10" s="49" t="s">
        <v>79</v>
      </c>
      <c r="E10" s="49"/>
      <c r="F10" s="43"/>
      <c r="G10" s="43"/>
      <c r="H10" s="44"/>
      <c r="I10" s="45">
        <f t="shared" ref="I10:I11" si="0">ROUND(ROUND(C10,2)*ROUND(H10,2),2)</f>
        <v>0</v>
      </c>
    </row>
    <row r="11" spans="1:11" s="42" customFormat="1" ht="90" customHeight="1">
      <c r="A11" s="56" t="s">
        <v>45</v>
      </c>
      <c r="B11" s="46" t="s">
        <v>117</v>
      </c>
      <c r="C11" s="47">
        <v>81</v>
      </c>
      <c r="D11" s="49" t="s">
        <v>79</v>
      </c>
      <c r="E11" s="49"/>
      <c r="F11" s="43"/>
      <c r="G11" s="43"/>
      <c r="H11" s="44"/>
      <c r="I11" s="45">
        <f t="shared" si="0"/>
        <v>0</v>
      </c>
    </row>
    <row r="13" spans="1:11" ht="19.95" customHeight="1">
      <c r="B13" s="64" t="s">
        <v>58</v>
      </c>
    </row>
    <row r="14" spans="1:11" ht="24.6" customHeight="1">
      <c r="B14" s="64" t="s">
        <v>83</v>
      </c>
      <c r="C14" s="62"/>
      <c r="D14" s="62"/>
      <c r="E14" s="62"/>
      <c r="F14" s="62"/>
      <c r="G14" s="62"/>
    </row>
    <row r="15" spans="1:11" ht="103.2" customHeight="1">
      <c r="B15" s="64" t="s">
        <v>84</v>
      </c>
    </row>
    <row r="16" spans="1:11" s="69" customFormat="1" ht="64.2" customHeight="1">
      <c r="B16" s="69" t="s">
        <v>88</v>
      </c>
      <c r="C16" s="29"/>
      <c r="D16" s="70"/>
      <c r="E16" s="70"/>
    </row>
    <row r="17" spans="2:5" s="69" customFormat="1" ht="69.599999999999994" customHeight="1">
      <c r="B17" s="69" t="s">
        <v>89</v>
      </c>
      <c r="C17" s="29"/>
      <c r="D17" s="70"/>
      <c r="E17" s="70"/>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0"/>
  <sheetViews>
    <sheetView showGridLines="0" view="pageBreakPreview" topLeftCell="A16" zoomScale="120" zoomScaleNormal="100" zoomScaleSheetLayoutView="120" zoomScalePageLayoutView="85" workbookViewId="0">
      <selection activeCell="B20" sqref="B20"/>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4</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SUM(I10:I15)</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10.4" customHeight="1">
      <c r="A10" s="56" t="s">
        <v>44</v>
      </c>
      <c r="B10" s="46" t="s">
        <v>124</v>
      </c>
      <c r="C10" s="47">
        <v>5</v>
      </c>
      <c r="D10" s="49" t="s">
        <v>79</v>
      </c>
      <c r="E10" s="49"/>
      <c r="F10" s="43"/>
      <c r="G10" s="43"/>
      <c r="H10" s="44"/>
      <c r="I10" s="45">
        <f t="shared" ref="I10" si="0">ROUND(ROUND(C10,2)*ROUND(H10,2),2)</f>
        <v>0</v>
      </c>
    </row>
    <row r="11" spans="1:11" s="42" customFormat="1" ht="110.4" customHeight="1">
      <c r="A11" s="56" t="s">
        <v>45</v>
      </c>
      <c r="B11" s="46" t="s">
        <v>85</v>
      </c>
      <c r="C11" s="47">
        <v>70</v>
      </c>
      <c r="D11" s="49" t="s">
        <v>79</v>
      </c>
      <c r="E11" s="49"/>
      <c r="F11" s="43"/>
      <c r="G11" s="43"/>
      <c r="H11" s="44"/>
      <c r="I11" s="45">
        <f t="shared" ref="I11:I15" si="1">ROUND(ROUND(C11,2)*ROUND(H11,2),2)</f>
        <v>0</v>
      </c>
    </row>
    <row r="12" spans="1:11" s="42" customFormat="1" ht="110.4" customHeight="1">
      <c r="A12" s="56" t="s">
        <v>46</v>
      </c>
      <c r="B12" s="46" t="s">
        <v>107</v>
      </c>
      <c r="C12" s="47">
        <v>300</v>
      </c>
      <c r="D12" s="49" t="s">
        <v>79</v>
      </c>
      <c r="E12" s="49"/>
      <c r="F12" s="43"/>
      <c r="G12" s="43"/>
      <c r="H12" s="44"/>
      <c r="I12" s="45">
        <f t="shared" si="1"/>
        <v>0</v>
      </c>
    </row>
    <row r="13" spans="1:11" s="42" customFormat="1" ht="110.4" customHeight="1">
      <c r="A13" s="56" t="s">
        <v>47</v>
      </c>
      <c r="B13" s="46" t="s">
        <v>108</v>
      </c>
      <c r="C13" s="47">
        <v>250</v>
      </c>
      <c r="D13" s="49" t="s">
        <v>79</v>
      </c>
      <c r="E13" s="49"/>
      <c r="F13" s="43"/>
      <c r="G13" s="43"/>
      <c r="H13" s="44"/>
      <c r="I13" s="45">
        <f t="shared" si="1"/>
        <v>0</v>
      </c>
    </row>
    <row r="14" spans="1:11" s="42" customFormat="1" ht="110.4" customHeight="1">
      <c r="A14" s="56" t="s">
        <v>48</v>
      </c>
      <c r="B14" s="46" t="s">
        <v>125</v>
      </c>
      <c r="C14" s="47">
        <v>650</v>
      </c>
      <c r="D14" s="49" t="s">
        <v>79</v>
      </c>
      <c r="E14" s="49"/>
      <c r="F14" s="43"/>
      <c r="G14" s="43"/>
      <c r="H14" s="44"/>
      <c r="I14" s="45">
        <f t="shared" si="1"/>
        <v>0</v>
      </c>
    </row>
    <row r="15" spans="1:11" s="42" customFormat="1" ht="106.2" customHeight="1">
      <c r="A15" s="56" t="s">
        <v>49</v>
      </c>
      <c r="B15" s="46" t="s">
        <v>86</v>
      </c>
      <c r="C15" s="47">
        <v>10</v>
      </c>
      <c r="D15" s="49" t="s">
        <v>93</v>
      </c>
      <c r="E15" s="49"/>
      <c r="F15" s="43"/>
      <c r="G15" s="43"/>
      <c r="H15" s="44"/>
      <c r="I15" s="45">
        <f t="shared" si="1"/>
        <v>0</v>
      </c>
    </row>
    <row r="17" spans="2:5" ht="19.95" customHeight="1">
      <c r="B17" s="64" t="s">
        <v>58</v>
      </c>
    </row>
    <row r="18" spans="2:5" ht="103.2" customHeight="1">
      <c r="B18" s="64" t="s">
        <v>87</v>
      </c>
    </row>
    <row r="19" spans="2:5" s="71" customFormat="1" ht="64.2" customHeight="1">
      <c r="B19" s="71" t="s">
        <v>131</v>
      </c>
      <c r="C19" s="29"/>
      <c r="D19" s="72"/>
      <c r="E19" s="72"/>
    </row>
    <row r="20" spans="2:5" s="71" customFormat="1" ht="69.599999999999994" customHeight="1">
      <c r="B20" s="71" t="s">
        <v>132</v>
      </c>
      <c r="C20" s="29"/>
      <c r="D20" s="72"/>
      <c r="E20" s="72"/>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3"/>
  <sheetViews>
    <sheetView showGridLines="0" view="pageBreakPreview" topLeftCell="A8" zoomScale="130" zoomScaleNormal="100" zoomScaleSheetLayoutView="130" zoomScalePageLayoutView="85" workbookViewId="0">
      <selection activeCell="B16" sqref="B16"/>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5</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SUM(I10:I10)</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10.4" customHeight="1">
      <c r="A10" s="56" t="s">
        <v>44</v>
      </c>
      <c r="B10" s="46" t="s">
        <v>109</v>
      </c>
      <c r="C10" s="47">
        <v>2000</v>
      </c>
      <c r="D10" s="49" t="s">
        <v>79</v>
      </c>
      <c r="E10" s="49"/>
      <c r="F10" s="43"/>
      <c r="G10" s="43"/>
      <c r="H10" s="44"/>
      <c r="I10" s="45">
        <f t="shared" ref="I10" si="0">ROUND(ROUND(C10,2)*ROUND(H10,2),2)</f>
        <v>0</v>
      </c>
    </row>
    <row r="12" spans="1:11" ht="19.95" customHeight="1">
      <c r="B12" s="64" t="s">
        <v>58</v>
      </c>
    </row>
    <row r="13" spans="1:11" ht="103.2" customHeight="1">
      <c r="B13" s="64" t="s">
        <v>87</v>
      </c>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5"/>
  <sheetViews>
    <sheetView showGridLines="0" view="pageBreakPreview" topLeftCell="A12" zoomScale="140" zoomScaleNormal="120" zoomScaleSheetLayoutView="140" zoomScalePageLayoutView="85" workbookViewId="0">
      <selection activeCell="B23" sqref="B23"/>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6</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SUM(I10:I11)</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53.6" customHeight="1">
      <c r="A10" s="56" t="s">
        <v>44</v>
      </c>
      <c r="B10" s="46" t="s">
        <v>90</v>
      </c>
      <c r="C10" s="47">
        <v>600</v>
      </c>
      <c r="D10" s="49" t="s">
        <v>92</v>
      </c>
      <c r="E10" s="49"/>
      <c r="F10" s="43"/>
      <c r="G10" s="43"/>
      <c r="H10" s="44"/>
      <c r="I10" s="45">
        <f t="shared" ref="I10:I11" si="0">ROUND(ROUND(C10,2)*ROUND(H10,2),2)</f>
        <v>0</v>
      </c>
    </row>
    <row r="11" spans="1:11" s="42" customFormat="1" ht="154.19999999999999" customHeight="1">
      <c r="A11" s="56" t="s">
        <v>45</v>
      </c>
      <c r="B11" s="46" t="s">
        <v>91</v>
      </c>
      <c r="C11" s="47">
        <v>3500</v>
      </c>
      <c r="D11" s="49" t="s">
        <v>93</v>
      </c>
      <c r="E11" s="49"/>
      <c r="F11" s="43"/>
      <c r="G11" s="43"/>
      <c r="H11" s="44"/>
      <c r="I11" s="45">
        <f t="shared" si="0"/>
        <v>0</v>
      </c>
    </row>
    <row r="13" spans="1:11" ht="19.95" customHeight="1">
      <c r="B13" s="64" t="s">
        <v>58</v>
      </c>
    </row>
    <row r="14" spans="1:11" ht="24.6" customHeight="1">
      <c r="B14" s="64" t="s">
        <v>83</v>
      </c>
      <c r="C14" s="62"/>
      <c r="D14" s="62"/>
      <c r="E14" s="62"/>
      <c r="F14" s="62"/>
      <c r="G14" s="62"/>
    </row>
    <row r="15" spans="1:11" ht="103.2" customHeight="1">
      <c r="B15" s="64" t="s">
        <v>84</v>
      </c>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3"/>
  <sheetViews>
    <sheetView showGridLines="0" view="pageBreakPreview" topLeftCell="A7" zoomScale="120" zoomScaleNormal="100" zoomScaleSheetLayoutView="120" zoomScalePageLayoutView="85" workbookViewId="0">
      <selection activeCell="B17" sqref="B17"/>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7</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SUM(I10:I10)</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10.4" customHeight="1">
      <c r="A10" s="56" t="s">
        <v>44</v>
      </c>
      <c r="B10" s="46" t="s">
        <v>110</v>
      </c>
      <c r="C10" s="47">
        <v>230</v>
      </c>
      <c r="D10" s="49" t="s">
        <v>79</v>
      </c>
      <c r="E10" s="49"/>
      <c r="F10" s="43"/>
      <c r="G10" s="43"/>
      <c r="H10" s="44"/>
      <c r="I10" s="45">
        <f t="shared" ref="I10" si="0">ROUND(ROUND(C10,2)*ROUND(H10,2),2)</f>
        <v>0</v>
      </c>
    </row>
    <row r="12" spans="1:11" ht="19.95" customHeight="1">
      <c r="B12" s="64" t="s">
        <v>58</v>
      </c>
    </row>
    <row r="13" spans="1:11" ht="103.2" customHeight="1">
      <c r="B13" s="64" t="s">
        <v>87</v>
      </c>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15"/>
  <sheetViews>
    <sheetView showGridLines="0" view="pageBreakPreview" topLeftCell="A13" zoomScale="120" zoomScaleNormal="100" zoomScaleSheetLayoutView="120" zoomScalePageLayoutView="85" workbookViewId="0">
      <selection activeCell="B14" sqref="B14"/>
    </sheetView>
  </sheetViews>
  <sheetFormatPr defaultColWidth="9.109375" defaultRowHeight="14.4"/>
  <cols>
    <col min="1" max="1" width="5.33203125" style="64" customWidth="1"/>
    <col min="2" max="2" width="74.88671875" style="64" customWidth="1"/>
    <col min="3" max="3" width="9.6640625" style="29" customWidth="1"/>
    <col min="4" max="4" width="11.109375" style="67" customWidth="1"/>
    <col min="5" max="5" width="21.6640625" style="67" customWidth="1"/>
    <col min="6" max="6" width="22.33203125" style="64" customWidth="1"/>
    <col min="7" max="7" width="21.88671875" style="64" customWidth="1"/>
    <col min="8" max="8" width="15.109375" style="64" customWidth="1"/>
    <col min="9" max="9" width="19" style="64" customWidth="1"/>
    <col min="10" max="11" width="14.33203125" style="64" customWidth="1"/>
    <col min="12" max="16384" width="9.109375" style="64"/>
  </cols>
  <sheetData>
    <row r="1" spans="1:11">
      <c r="B1" s="27" t="str">
        <f>'Informacje ogólne'!C4</f>
        <v>NSSU.DFP.271.71.2019.LS</v>
      </c>
      <c r="C1" s="64"/>
      <c r="I1" s="28" t="s">
        <v>40</v>
      </c>
      <c r="J1" s="28"/>
      <c r="K1" s="28"/>
    </row>
    <row r="2" spans="1:11">
      <c r="F2" s="78"/>
      <c r="G2" s="78"/>
      <c r="H2" s="97" t="s">
        <v>39</v>
      </c>
      <c r="I2" s="97"/>
    </row>
    <row r="4" spans="1:11">
      <c r="B4" s="6" t="s">
        <v>7</v>
      </c>
      <c r="C4" s="65">
        <v>8</v>
      </c>
      <c r="D4" s="30"/>
      <c r="E4" s="30"/>
      <c r="F4" s="31" t="s">
        <v>10</v>
      </c>
      <c r="G4" s="5"/>
      <c r="H4" s="63"/>
      <c r="I4" s="63"/>
    </row>
    <row r="5" spans="1:11">
      <c r="B5" s="6"/>
      <c r="C5" s="32"/>
      <c r="D5" s="30"/>
      <c r="E5" s="30"/>
      <c r="F5" s="31"/>
      <c r="G5" s="5"/>
      <c r="H5" s="63"/>
      <c r="I5" s="63"/>
    </row>
    <row r="6" spans="1:11">
      <c r="A6" s="6"/>
      <c r="C6" s="32"/>
      <c r="D6" s="30"/>
      <c r="E6" s="30"/>
      <c r="F6" s="63"/>
      <c r="G6" s="63"/>
      <c r="H6" s="63"/>
      <c r="I6" s="63"/>
    </row>
    <row r="7" spans="1:11">
      <c r="A7" s="33"/>
      <c r="B7" s="33"/>
      <c r="C7" s="34"/>
      <c r="D7" s="35"/>
      <c r="E7" s="35"/>
      <c r="F7" s="36" t="s">
        <v>0</v>
      </c>
      <c r="G7" s="37">
        <f>SUM(I10:I10)</f>
        <v>0</v>
      </c>
      <c r="H7" s="38"/>
      <c r="I7" s="38"/>
    </row>
    <row r="8" spans="1:11" ht="12.75" customHeight="1">
      <c r="A8" s="38"/>
      <c r="B8" s="33"/>
      <c r="C8" s="39"/>
      <c r="D8" s="40"/>
      <c r="E8" s="40"/>
      <c r="F8" s="38"/>
      <c r="G8" s="38"/>
      <c r="H8" s="38"/>
      <c r="I8" s="38"/>
    </row>
    <row r="9" spans="1:11" s="42" customFormat="1" ht="43.2" customHeight="1">
      <c r="A9" s="41" t="s">
        <v>22</v>
      </c>
      <c r="B9" s="41" t="s">
        <v>75</v>
      </c>
      <c r="C9" s="52" t="s">
        <v>23</v>
      </c>
      <c r="D9" s="53" t="s">
        <v>76</v>
      </c>
      <c r="E9" s="53" t="s">
        <v>77</v>
      </c>
      <c r="F9" s="41" t="s">
        <v>34</v>
      </c>
      <c r="G9" s="41" t="s">
        <v>35</v>
      </c>
      <c r="H9" s="41" t="s">
        <v>36</v>
      </c>
      <c r="I9" s="41" t="s">
        <v>8</v>
      </c>
    </row>
    <row r="10" spans="1:11" s="42" customFormat="1" ht="110.4" customHeight="1">
      <c r="A10" s="56" t="s">
        <v>44</v>
      </c>
      <c r="B10" s="46" t="s">
        <v>111</v>
      </c>
      <c r="C10" s="47">
        <v>200</v>
      </c>
      <c r="D10" s="49" t="s">
        <v>79</v>
      </c>
      <c r="E10" s="49"/>
      <c r="F10" s="43"/>
      <c r="G10" s="43"/>
      <c r="H10" s="44"/>
      <c r="I10" s="45">
        <f t="shared" ref="I10" si="0">ROUND(ROUND(C10,2)*ROUND(H10,2),2)</f>
        <v>0</v>
      </c>
    </row>
    <row r="12" spans="1:11" ht="19.95" customHeight="1">
      <c r="B12" s="64" t="s">
        <v>58</v>
      </c>
    </row>
    <row r="13" spans="1:11" ht="103.2" customHeight="1">
      <c r="B13" s="64" t="s">
        <v>87</v>
      </c>
    </row>
    <row r="14" spans="1:11" s="71" customFormat="1" ht="64.2" customHeight="1">
      <c r="B14" s="71" t="s">
        <v>131</v>
      </c>
      <c r="C14" s="29"/>
      <c r="D14" s="72"/>
      <c r="E14" s="72"/>
    </row>
    <row r="15" spans="1:11" s="71" customFormat="1" ht="69.599999999999994" customHeight="1">
      <c r="B15" s="71" t="s">
        <v>132</v>
      </c>
      <c r="C15" s="29"/>
      <c r="D15" s="72"/>
      <c r="E15" s="72"/>
    </row>
  </sheetData>
  <mergeCells count="2">
    <mergeCell ref="F2:G2"/>
    <mergeCell ref="H2:I2"/>
  </mergeCells>
  <printOptions horizontalCentered="1"/>
  <pageMargins left="0.19685039370078741" right="0.19685039370078741" top="1.3779527559055118" bottom="0.98425196850393704" header="0.51181102362204722" footer="0.51181102362204722"/>
  <pageSetup paperSize="9" scale="7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19</vt:i4>
      </vt:variant>
    </vt:vector>
  </HeadingPairs>
  <TitlesOfParts>
    <vt:vector size="38"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2019-08-27T05:36:28Z</cp:lastPrinted>
  <dcterms:created xsi:type="dcterms:W3CDTF">2003-05-16T10:10:29Z</dcterms:created>
  <dcterms:modified xsi:type="dcterms:W3CDTF">2019-09-10T12:57:10Z</dcterms:modified>
</cp:coreProperties>
</file>